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8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  <author>okabe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G6" authorId="3">
      <text>
        <r>
          <rPr>
            <sz val="9"/>
            <rFont val="ＭＳ Ｐゴシック"/>
            <family val="3"/>
          </rPr>
          <t xml:space="preserve">種目が表示されない場合は、所属データのシートの所属種別の選択をお願いします。
</t>
        </r>
      </text>
    </comment>
  </commentList>
</comments>
</file>

<file path=xl/sharedStrings.xml><?xml version="1.0" encoding="utf-8"?>
<sst xmlns="http://schemas.openxmlformats.org/spreadsheetml/2006/main" count="391" uniqueCount="162">
  <si>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</si>
  <si>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</si>
  <si>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</si>
  <si>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</si>
  <si>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</si>
  <si>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</si>
  <si>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</si>
  <si>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</si>
  <si>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</si>
  <si>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</si>
  <si>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</si>
  <si>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</si>
  <si>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</si>
  <si>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</si>
  <si>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</si>
  <si>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</si>
  <si>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</si>
  <si>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</si>
  <si>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</si>
  <si>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</si>
  <si>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</si>
  <si>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</si>
  <si>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</si>
  <si>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</si>
  <si>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</si>
  <si>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</si>
  <si>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</si>
  <si>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</si>
  <si>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</si>
  <si>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</si>
  <si>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</si>
  <si>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</si>
  <si>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</si>
  <si>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</si>
  <si>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</si>
  <si>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</si>
  <si>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</si>
  <si>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</si>
  <si>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</si>
  <si>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</si>
  <si>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</si>
  <si>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</si>
  <si>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</si>
  <si>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</si>
  <si>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</si>
  <si>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</si>
  <si>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</si>
  <si>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</si>
  <si>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</si>
  <si>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</si>
  <si>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</si>
  <si>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</si>
  <si>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</si>
  <si>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</si>
  <si>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</si>
  <si>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</si>
  <si>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</si>
  <si>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</si>
  <si>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</si>
  <si>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</si>
  <si>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</si>
  <si>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</si>
  <si>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</si>
  <si>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</si>
  <si>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</si>
  <si>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</si>
  <si>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</si>
  <si>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</si>
  <si>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</si>
  <si>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</si>
  <si>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</si>
  <si>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</si>
  <si>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</si>
  <si>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</si>
  <si>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</si>
  <si>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</si>
  <si>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</si>
  <si>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</si>
  <si>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</si>
  <si>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</si>
  <si>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</si>
  <si>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</si>
  <si>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</si>
  <si>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</si>
  <si>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</si>
  <si>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</si>
  <si>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</si>
  <si>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</si>
  <si>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</si>
  <si>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</si>
  <si>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</si>
  <si>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</si>
  <si>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</si>
  <si>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</si>
  <si>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</si>
  <si>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</si>
  <si>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</si>
  <si>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</si>
  <si>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</si>
  <si>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</si>
  <si>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</si>
  <si>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</si>
  <si>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</si>
  <si>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</si>
  <si>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</si>
  <si>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</si>
  <si>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</si>
  <si>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</si>
  <si>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</si>
  <si>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</si>
  <si>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</si>
  <si>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</si>
  <si>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</si>
  <si>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</si>
  <si>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</si>
  <si>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</si>
  <si>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</si>
  <si>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</si>
  <si>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</si>
  <si>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</si>
  <si>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</si>
  <si>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小１００ｍ</t>
  </si>
  <si>
    <t xml:space="preserve"> ---</t>
  </si>
  <si>
    <t xml:space="preserve"> ---</t>
  </si>
  <si>
    <t>高砲丸投</t>
  </si>
  <si>
    <t>１００ｍ</t>
  </si>
  <si>
    <t>２００ｍ</t>
  </si>
  <si>
    <t>１５００ｍ</t>
  </si>
  <si>
    <t>３０００ｍ</t>
  </si>
  <si>
    <t>走高跳</t>
  </si>
  <si>
    <t>走幅跳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</si>
  <si>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</si>
  <si>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</si>
  <si>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</si>
  <si>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</si>
  <si>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</si>
  <si>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</si>
  <si>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</si>
  <si>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</si>
  <si>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</si>
  <si>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</si>
  <si>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</si>
  <si>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</si>
  <si>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砲丸投</t>
  </si>
  <si>
    <t>砲丸投</t>
  </si>
  <si>
    <t>男 子</t>
  </si>
  <si>
    <t>女 子</t>
  </si>
  <si>
    <t>　　　学校の場合、略称末尾に中・高・大をつけてください（例：○水前寺中　×水前寺中学校）</t>
  </si>
  <si>
    <t>４００ｍ</t>
  </si>
  <si>
    <t>４００ｍ</t>
  </si>
  <si>
    <t>小６０ｍ</t>
  </si>
  <si>
    <t>第５５回熊本マスターズ陸上競技記録会（八代）</t>
  </si>
  <si>
    <t>----</t>
  </si>
  <si>
    <t>メールアドレス：  kumamoto@japan-masters.or.jp   申込担当者　大川　宛て　　　　　
　    申込期限：　詳細要項記載（日時厳守）</t>
  </si>
  <si>
    <t>小２００ｍ</t>
  </si>
  <si>
    <t>小４００ｍ</t>
  </si>
  <si>
    <t>小８００ｍ</t>
  </si>
  <si>
    <t>小１５００ｍ</t>
  </si>
  <si>
    <t>小走高跳</t>
  </si>
  <si>
    <t>小走幅跳</t>
  </si>
  <si>
    <t>１００ｍ</t>
  </si>
  <si>
    <t>６０ｍ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</si>
</sst>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dotted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5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178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1" xfId="0" applyFill="1" applyBorder="1" applyAlignment="1">
      <alignment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178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3" fillId="35" borderId="73" xfId="0" applyFont="1" applyFill="1" applyBorder="1" applyAlignment="1">
      <alignment horizontal="center" vertical="center" shrinkToFit="1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5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3" fillId="34" borderId="77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0" fontId="0" fillId="0" borderId="79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3" fillId="34" borderId="80" xfId="0" applyFont="1" applyFill="1" applyBorder="1" applyAlignment="1">
      <alignment horizontal="center" vertical="center" shrinkToFit="1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quotePrefix="1">
      <alignment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84" xfId="0" applyFont="1" applyFill="1" applyBorder="1" applyAlignment="1">
      <alignment horizontal="left" vertical="center"/>
    </xf>
    <xf numFmtId="0" fontId="3" fillId="34" borderId="85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5" borderId="86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0" fontId="0" fillId="35" borderId="88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35" borderId="9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9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92" xfId="0" applyFont="1" applyFill="1" applyBorder="1" applyAlignment="1">
      <alignment horizontal="center" vertical="center"/>
    </xf>
    <xf numFmtId="0" fontId="4" fillId="35" borderId="93" xfId="0" applyFont="1" applyFill="1" applyBorder="1" applyAlignment="1">
      <alignment horizontal="center" vertical="center" wrapText="1"/>
    </xf>
    <xf numFmtId="0" fontId="4" fillId="35" borderId="94" xfId="0" applyFont="1" applyFill="1" applyBorder="1" applyAlignment="1">
      <alignment horizontal="center" vertical="center" wrapText="1"/>
    </xf>
    <xf numFmtId="0" fontId="4" fillId="35" borderId="95" xfId="0" applyFont="1" applyFill="1" applyBorder="1" applyAlignment="1">
      <alignment horizontal="center" vertical="center" wrapText="1"/>
    </xf>
    <xf numFmtId="0" fontId="4" fillId="35" borderId="96" xfId="0" applyFont="1" applyFill="1" applyBorder="1" applyAlignment="1">
      <alignment horizontal="center" vertical="center" wrapText="1"/>
    </xf>
    <xf numFmtId="57" fontId="0" fillId="0" borderId="97" xfId="0" applyNumberForma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4" borderId="99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34" borderId="101" xfId="0" applyFont="1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 wrapTex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107" xfId="0" applyFont="1" applyFill="1" applyBorder="1" applyAlignment="1">
      <alignment horizontal="center" vertical="center" wrapText="1"/>
    </xf>
    <xf numFmtId="0" fontId="3" fillId="34" borderId="108" xfId="0" applyFont="1" applyFill="1" applyBorder="1" applyAlignment="1">
      <alignment horizontal="center" vertical="center" wrapText="1"/>
    </xf>
    <xf numFmtId="0" fontId="3" fillId="34" borderId="109" xfId="0" applyFont="1" applyFill="1" applyBorder="1" applyAlignment="1">
      <alignment horizontal="center" vertical="center" wrapText="1"/>
    </xf>
    <xf numFmtId="0" fontId="3" fillId="34" borderId="110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11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113" xfId="0" applyFont="1" applyFill="1" applyBorder="1" applyAlignment="1">
      <alignment horizontal="center" vertical="center" shrinkToFit="1"/>
    </xf>
    <xf numFmtId="0" fontId="3" fillId="34" borderId="1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4.87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hidden="1" customWidth="1"/>
    <col min="11" max="11" width="7.125" style="0" hidden="1" customWidth="1"/>
    <col min="12" max="12" width="5.375" style="0" hidden="1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87" t="s">
        <v>151</v>
      </c>
      <c r="C1" s="187"/>
      <c r="D1" s="187"/>
      <c r="E1" s="187"/>
      <c r="F1" s="187"/>
      <c r="G1" s="187"/>
      <c r="H1" s="187"/>
      <c r="I1" s="1"/>
      <c r="J1" s="1"/>
      <c r="K1" s="1"/>
      <c r="L1" s="1"/>
    </row>
    <row r="2" spans="1:12" ht="22.5" customHeight="1" thickTop="1">
      <c r="A2" s="1"/>
      <c r="B2" s="181" t="s">
        <v>135</v>
      </c>
      <c r="C2" s="182"/>
      <c r="D2" s="182"/>
      <c r="E2" s="147" t="s">
        <v>136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49" t="s">
        <v>120</v>
      </c>
      <c r="F3" s="93" t="s">
        <v>55</v>
      </c>
      <c r="G3" s="149" t="s">
        <v>99</v>
      </c>
      <c r="H3" s="6"/>
      <c r="I3" s="1"/>
      <c r="J3" s="1"/>
      <c r="K3" s="1"/>
      <c r="L3" s="1"/>
    </row>
    <row r="4" spans="1:13" ht="22.5" customHeight="1">
      <c r="A4" s="1"/>
      <c r="B4" s="185" t="s">
        <v>147</v>
      </c>
      <c r="C4" s="186"/>
      <c r="D4" s="186"/>
      <c r="E4" s="186"/>
      <c r="F4" s="186"/>
      <c r="G4" s="186"/>
      <c r="H4" s="127"/>
      <c r="I4" s="1"/>
      <c r="J4" s="1"/>
      <c r="K4" s="1"/>
      <c r="L4" s="1"/>
      <c r="M4" t="s">
        <v>120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83"/>
      <c r="F6" s="184"/>
      <c r="G6" s="7"/>
      <c r="H6" s="6"/>
      <c r="I6" s="1"/>
      <c r="J6" s="1"/>
      <c r="K6" s="1"/>
      <c r="L6" s="1"/>
      <c r="M6" s="173" t="s">
        <v>152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s="173" t="s">
        <v>152</v>
      </c>
    </row>
    <row r="8" spans="1:12" ht="18.75" customHeight="1">
      <c r="A8" s="1"/>
      <c r="B8" s="87"/>
      <c r="C8" s="7"/>
      <c r="D8" s="86" t="s">
        <v>137</v>
      </c>
      <c r="E8" s="176"/>
      <c r="F8" s="177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133</v>
      </c>
      <c r="C10" s="15"/>
      <c r="D10" s="146" t="s">
        <v>134</v>
      </c>
      <c r="E10" s="176"/>
      <c r="F10" s="177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 t="s">
        <v>35</v>
      </c>
      <c r="C13" s="94" t="str">
        <f>E3</f>
        <v>小学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41" t="s">
        <v>0</v>
      </c>
      <c r="C14" s="41" t="s">
        <v>2</v>
      </c>
      <c r="D14" s="41" t="s">
        <v>1</v>
      </c>
      <c r="E14" s="179" t="s">
        <v>37</v>
      </c>
      <c r="F14" s="179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0種目×500円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0種目×1000円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IF($E$3="小学",500,IF($E$3="中学",500,IF($E$3="高校",900,IF($E$3="一般・大学",1000,0))))</f>
        <v>500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80"/>
      <c r="F17" s="180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1000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 t="str">
        <f>E3</f>
        <v>小学</v>
      </c>
      <c r="C19" s="95">
        <f>C3</f>
        <v>0</v>
      </c>
      <c r="D19" s="95" t="str">
        <f>E6&amp;"("&amp;C10&amp;")"</f>
        <v>()</v>
      </c>
      <c r="E19" s="148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89" t="s">
        <v>45</v>
      </c>
      <c r="D20" s="190"/>
      <c r="E20" s="190"/>
      <c r="F20" s="190"/>
      <c r="G20" s="190"/>
      <c r="H20" s="190"/>
      <c r="I20" s="101"/>
      <c r="J20" s="102"/>
      <c r="K20" s="95"/>
      <c r="L20" s="2"/>
    </row>
    <row r="21" spans="1:12" ht="13.5" customHeight="1">
      <c r="A21" s="95"/>
      <c r="B21" s="104"/>
      <c r="C21" s="174" t="s">
        <v>106</v>
      </c>
      <c r="D21" s="175"/>
      <c r="E21" s="175"/>
      <c r="F21" s="175"/>
      <c r="G21" s="175"/>
      <c r="H21" s="175"/>
      <c r="I21" s="101"/>
      <c r="J21" s="102"/>
      <c r="K21" s="95"/>
      <c r="L21" s="2"/>
    </row>
    <row r="22" spans="1:12" ht="15" customHeight="1">
      <c r="A22" s="95"/>
      <c r="B22" s="104"/>
      <c r="C22" s="174" t="s">
        <v>46</v>
      </c>
      <c r="D22" s="175"/>
      <c r="E22" s="175"/>
      <c r="F22" s="175"/>
      <c r="G22" s="175"/>
      <c r="H22" s="175"/>
      <c r="I22" s="101"/>
      <c r="J22" s="102"/>
      <c r="K22" s="95"/>
      <c r="L22" s="2"/>
    </row>
    <row r="23" spans="1:12" ht="30.75" customHeight="1">
      <c r="A23" s="95"/>
      <c r="B23" s="104"/>
      <c r="C23" s="174" t="s">
        <v>107</v>
      </c>
      <c r="D23" s="175"/>
      <c r="E23" s="175"/>
      <c r="F23" s="175"/>
      <c r="G23" s="175"/>
      <c r="H23" s="175"/>
      <c r="I23" s="101"/>
      <c r="J23" s="102"/>
      <c r="K23" s="95"/>
      <c r="L23" s="2"/>
    </row>
    <row r="24" spans="1:12" ht="20.25" customHeight="1">
      <c r="A24" s="95"/>
      <c r="B24" s="104"/>
      <c r="C24" s="174" t="s">
        <v>108</v>
      </c>
      <c r="D24" s="175"/>
      <c r="E24" s="175"/>
      <c r="F24" s="175"/>
      <c r="G24" s="175"/>
      <c r="H24" s="175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74" t="s">
        <v>48</v>
      </c>
      <c r="D25" s="175"/>
      <c r="E25" s="175"/>
      <c r="F25" s="175"/>
      <c r="G25" s="175"/>
      <c r="H25" s="175"/>
      <c r="I25" s="101"/>
      <c r="J25" s="102"/>
      <c r="K25" s="95"/>
      <c r="L25" s="2"/>
    </row>
    <row r="26" spans="1:12" ht="4.5" customHeight="1">
      <c r="A26" s="95"/>
      <c r="B26" s="104"/>
      <c r="C26" s="174"/>
      <c r="D26" s="175"/>
      <c r="E26" s="175"/>
      <c r="F26" s="175"/>
      <c r="G26" s="175"/>
      <c r="H26" s="175"/>
      <c r="I26" s="101"/>
      <c r="J26" s="102"/>
      <c r="K26" s="95"/>
      <c r="L26" s="2"/>
    </row>
    <row r="27" spans="1:12" ht="49.5" customHeight="1">
      <c r="A27" s="2"/>
      <c r="B27" s="178" t="s">
        <v>153</v>
      </c>
      <c r="C27" s="178"/>
      <c r="D27" s="178"/>
      <c r="E27" s="178"/>
      <c r="F27" s="178"/>
      <c r="G27" s="178"/>
      <c r="H27" s="178"/>
      <c r="I27" s="178"/>
      <c r="J27" s="2"/>
      <c r="K27" s="2"/>
      <c r="L27" s="2"/>
    </row>
    <row r="28" spans="1:12" ht="84.75" customHeight="1">
      <c r="A28" s="2"/>
      <c r="B28" s="188" t="s">
        <v>105</v>
      </c>
      <c r="C28" s="188"/>
      <c r="D28" s="188"/>
      <c r="E28" s="188"/>
      <c r="F28" s="188"/>
      <c r="G28" s="188"/>
      <c r="H28" s="188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2.75" hidden="1">
      <c r="B33" t="s">
        <v>56</v>
      </c>
    </row>
    <row r="34" ht="12.75" hidden="1">
      <c r="B34" t="s">
        <v>57</v>
      </c>
    </row>
    <row r="35" ht="12.75" hidden="1">
      <c r="B35" t="s">
        <v>58</v>
      </c>
    </row>
    <row r="36" ht="12.75" hidden="1">
      <c r="B36" t="s">
        <v>59</v>
      </c>
    </row>
    <row r="37" ht="12.75" hidden="1">
      <c r="B37" t="s">
        <v>60</v>
      </c>
    </row>
    <row r="38" ht="12.75" hidden="1">
      <c r="B38" t="s">
        <v>61</v>
      </c>
    </row>
    <row r="39" ht="12.75" hidden="1">
      <c r="B39" t="s">
        <v>62</v>
      </c>
    </row>
    <row r="40" ht="12.75" hidden="1">
      <c r="B40" t="s">
        <v>63</v>
      </c>
    </row>
    <row r="41" ht="12.75" hidden="1">
      <c r="B41" t="s">
        <v>64</v>
      </c>
    </row>
    <row r="42" ht="12.75" hidden="1">
      <c r="B42" t="s">
        <v>65</v>
      </c>
    </row>
    <row r="43" ht="12.75" hidden="1">
      <c r="B43" t="s">
        <v>66</v>
      </c>
    </row>
    <row r="44" ht="12.75" hidden="1">
      <c r="B44" t="s">
        <v>67</v>
      </c>
    </row>
    <row r="45" ht="12.75" hidden="1">
      <c r="B45" t="s">
        <v>68</v>
      </c>
    </row>
    <row r="46" ht="12.75" hidden="1">
      <c r="B46" t="s">
        <v>69</v>
      </c>
    </row>
    <row r="47" ht="12.75" hidden="1">
      <c r="B47" t="s">
        <v>70</v>
      </c>
    </row>
    <row r="48" ht="12.75" hidden="1">
      <c r="B48" t="s">
        <v>71</v>
      </c>
    </row>
    <row r="49" ht="12.75" hidden="1">
      <c r="B49" t="s">
        <v>72</v>
      </c>
    </row>
    <row r="50" ht="12.75" hidden="1">
      <c r="B50" t="s">
        <v>73</v>
      </c>
    </row>
    <row r="51" ht="12.75" hidden="1">
      <c r="B51" t="s">
        <v>74</v>
      </c>
    </row>
    <row r="52" ht="12.75" hidden="1">
      <c r="B52" t="s">
        <v>75</v>
      </c>
    </row>
    <row r="53" ht="12.75" hidden="1">
      <c r="B53" t="s">
        <v>76</v>
      </c>
    </row>
    <row r="54" ht="12.75" hidden="1">
      <c r="B54" t="s">
        <v>77</v>
      </c>
    </row>
    <row r="55" ht="12.75" hidden="1">
      <c r="B55" t="s">
        <v>78</v>
      </c>
    </row>
    <row r="56" ht="12.75" hidden="1">
      <c r="B56" t="s">
        <v>79</v>
      </c>
    </row>
    <row r="57" ht="12.75" hidden="1">
      <c r="B57" t="s">
        <v>80</v>
      </c>
    </row>
    <row r="58" ht="12.75" hidden="1">
      <c r="B58" t="s">
        <v>81</v>
      </c>
    </row>
    <row r="59" ht="12.75" hidden="1">
      <c r="B59" t="s">
        <v>82</v>
      </c>
    </row>
    <row r="60" ht="12.75" hidden="1">
      <c r="B60" t="s">
        <v>83</v>
      </c>
    </row>
    <row r="61" ht="12.75" hidden="1">
      <c r="B61" t="s">
        <v>84</v>
      </c>
    </row>
    <row r="62" ht="12.75" hidden="1">
      <c r="B62" t="s">
        <v>85</v>
      </c>
    </row>
    <row r="63" ht="12.75" hidden="1">
      <c r="B63" t="s">
        <v>86</v>
      </c>
    </row>
    <row r="64" ht="12.75" hidden="1">
      <c r="B64" t="s">
        <v>87</v>
      </c>
    </row>
    <row r="65" ht="12.75" hidden="1">
      <c r="B65" t="s">
        <v>88</v>
      </c>
    </row>
    <row r="66" ht="12.75" hidden="1">
      <c r="B66" t="s">
        <v>89</v>
      </c>
    </row>
    <row r="67" ht="12.75" hidden="1">
      <c r="B67" t="s">
        <v>90</v>
      </c>
    </row>
    <row r="68" ht="12.75" hidden="1">
      <c r="B68" t="s">
        <v>91</v>
      </c>
    </row>
    <row r="69" ht="12.75" hidden="1">
      <c r="B69" t="s">
        <v>92</v>
      </c>
    </row>
    <row r="70" ht="12.75" hidden="1">
      <c r="B70" t="s">
        <v>93</v>
      </c>
    </row>
    <row r="71" ht="12.75" hidden="1">
      <c r="B71" t="s">
        <v>94</v>
      </c>
    </row>
    <row r="72" ht="12.75" hidden="1">
      <c r="B72" t="s">
        <v>95</v>
      </c>
    </row>
    <row r="73" ht="12.75" hidden="1">
      <c r="B73" t="s">
        <v>96</v>
      </c>
    </row>
    <row r="74" ht="12.75" hidden="1">
      <c r="B74" t="s">
        <v>97</v>
      </c>
    </row>
    <row r="75" ht="12.75" hidden="1">
      <c r="B75" t="s">
        <v>98</v>
      </c>
    </row>
    <row r="76" ht="12.75" hidden="1">
      <c r="B76" t="s">
        <v>99</v>
      </c>
    </row>
    <row r="77" ht="12.75" hidden="1">
      <c r="B77" t="s">
        <v>100</v>
      </c>
    </row>
    <row r="78" ht="12.75" hidden="1">
      <c r="B78" t="s">
        <v>101</v>
      </c>
    </row>
    <row r="79" ht="12.75" hidden="1">
      <c r="B79" t="s">
        <v>102</v>
      </c>
    </row>
  </sheetData>
  <sheetProtection sheet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9.25390625" style="13" customWidth="1"/>
    <col min="3" max="4" width="18.125" style="13" customWidth="1"/>
    <col min="5" max="5" width="3.50390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2" t="s">
        <v>145</v>
      </c>
      <c r="B1" s="203"/>
      <c r="C1" s="150" t="str">
        <f>'所属データ'!B1</f>
        <v>第５５回熊本マスターズ陸上競技記録会（八代）</v>
      </c>
      <c r="D1" s="110"/>
      <c r="E1" s="109"/>
      <c r="F1" s="109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04"/>
      <c r="B2" s="205"/>
      <c r="C2" s="207" t="str">
        <f>"所属名："&amp;'所属データ'!$C$3</f>
        <v>所属名：</v>
      </c>
      <c r="D2" s="208"/>
      <c r="E2" s="208"/>
      <c r="F2" s="208"/>
      <c r="G2" s="35" t="str">
        <f>"監督名："&amp;'所属データ'!$E$6</f>
        <v>監督名：</v>
      </c>
      <c r="M2" s="83">
        <f>IF(COUNTA(M6:M50)&gt;6,"ﾘﾚｰ人数ｵｰﾊﾞｰ","")</f>
      </c>
      <c r="N2" s="154">
        <f>IF(COUNTA(N6:N50)&gt;6,"ｵｰﾊﾞｰ","")</f>
      </c>
      <c r="O2" s="153">
        <f>IF(COUNTA(O6:O50)&gt;6,"ｵｰﾊﾞｰ","")</f>
      </c>
      <c r="P2" s="153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06"/>
      <c r="B3" s="206"/>
      <c r="C3" s="206"/>
      <c r="D3" s="139"/>
      <c r="E3" s="27"/>
      <c r="F3" s="27"/>
      <c r="G3" s="27"/>
      <c r="H3" s="82"/>
      <c r="I3" s="82"/>
      <c r="M3" s="193" t="s">
        <v>109</v>
      </c>
      <c r="N3" s="194"/>
      <c r="O3" s="195"/>
      <c r="P3" s="196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97" t="s">
        <v>19</v>
      </c>
      <c r="B4" s="199" t="s">
        <v>31</v>
      </c>
      <c r="C4" s="30" t="s">
        <v>139</v>
      </c>
      <c r="D4" s="30" t="s">
        <v>140</v>
      </c>
      <c r="E4" s="209" t="s">
        <v>21</v>
      </c>
      <c r="F4" s="211" t="s">
        <v>103</v>
      </c>
      <c r="G4" s="201" t="s">
        <v>33</v>
      </c>
      <c r="H4" s="201"/>
      <c r="I4" s="201" t="s">
        <v>52</v>
      </c>
      <c r="J4" s="192"/>
      <c r="K4" s="191" t="s">
        <v>53</v>
      </c>
      <c r="L4" s="192"/>
      <c r="M4" s="155"/>
      <c r="N4" s="133"/>
      <c r="O4" s="133"/>
      <c r="P4" s="134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98"/>
      <c r="B5" s="200"/>
      <c r="C5" s="40" t="s">
        <v>141</v>
      </c>
      <c r="D5" s="40" t="s">
        <v>142</v>
      </c>
      <c r="E5" s="210"/>
      <c r="F5" s="212"/>
      <c r="G5" s="31" t="s">
        <v>23</v>
      </c>
      <c r="H5" s="32" t="s">
        <v>24</v>
      </c>
      <c r="I5" s="31" t="s">
        <v>23</v>
      </c>
      <c r="J5" s="159" t="s">
        <v>24</v>
      </c>
      <c r="K5" s="162" t="s">
        <v>23</v>
      </c>
      <c r="L5" s="159" t="s">
        <v>24</v>
      </c>
      <c r="M5" s="156"/>
      <c r="N5" s="112"/>
      <c r="O5" s="112"/>
      <c r="P5" s="135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0"/>
      <c r="D6" s="62"/>
      <c r="E6" s="63"/>
      <c r="F6" s="142" t="str">
        <f>'所属データ'!$G$3</f>
        <v>熊　本</v>
      </c>
      <c r="G6" s="33"/>
      <c r="H6" s="36"/>
      <c r="I6" s="33"/>
      <c r="J6" s="160"/>
      <c r="K6" s="163"/>
      <c r="L6" s="160"/>
      <c r="M6" s="157"/>
      <c r="N6" s="107"/>
      <c r="O6" s="107"/>
      <c r="P6" s="115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0"/>
      <c r="D7" s="62"/>
      <c r="E7" s="63"/>
      <c r="F7" s="128" t="str">
        <f>'所属データ'!$G$3</f>
        <v>熊　本</v>
      </c>
      <c r="G7" s="33"/>
      <c r="H7" s="36"/>
      <c r="I7" s="33"/>
      <c r="J7" s="160"/>
      <c r="K7" s="163"/>
      <c r="L7" s="160"/>
      <c r="M7" s="157"/>
      <c r="N7" s="107"/>
      <c r="O7" s="107"/>
      <c r="P7" s="115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0"/>
      <c r="D8" s="62"/>
      <c r="E8" s="63"/>
      <c r="F8" s="128" t="str">
        <f>'所属データ'!$G$3</f>
        <v>熊　本</v>
      </c>
      <c r="G8" s="33"/>
      <c r="H8" s="36"/>
      <c r="I8" s="33"/>
      <c r="J8" s="160"/>
      <c r="K8" s="163"/>
      <c r="L8" s="160"/>
      <c r="M8" s="157"/>
      <c r="N8" s="107"/>
      <c r="O8" s="107"/>
      <c r="P8" s="115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8" t="str">
        <f>'所属データ'!$G$3</f>
        <v>熊　本</v>
      </c>
      <c r="G9" s="33"/>
      <c r="H9" s="36"/>
      <c r="I9" s="33"/>
      <c r="J9" s="160"/>
      <c r="K9" s="163"/>
      <c r="L9" s="160"/>
      <c r="M9" s="157"/>
      <c r="N9" s="107"/>
      <c r="O9" s="107"/>
      <c r="P9" s="115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1"/>
      <c r="D10" s="64"/>
      <c r="E10" s="65"/>
      <c r="F10" s="129" t="str">
        <f>'所属データ'!$G$3</f>
        <v>熊　本</v>
      </c>
      <c r="G10" s="34"/>
      <c r="H10" s="37"/>
      <c r="I10" s="34"/>
      <c r="J10" s="161"/>
      <c r="K10" s="164"/>
      <c r="L10" s="161"/>
      <c r="M10" s="158"/>
      <c r="N10" s="108"/>
      <c r="O10" s="108"/>
      <c r="P10" s="116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0"/>
      <c r="D11" s="62"/>
      <c r="E11" s="63"/>
      <c r="F11" s="128" t="str">
        <f>'所属データ'!$G$3</f>
        <v>熊　本</v>
      </c>
      <c r="G11" s="33"/>
      <c r="H11" s="36"/>
      <c r="I11" s="33"/>
      <c r="J11" s="160"/>
      <c r="K11" s="163"/>
      <c r="L11" s="160"/>
      <c r="M11" s="157"/>
      <c r="N11" s="107"/>
      <c r="O11" s="107"/>
      <c r="P11" s="115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0"/>
      <c r="D12" s="62"/>
      <c r="E12" s="63"/>
      <c r="F12" s="128" t="str">
        <f>'所属データ'!$G$3</f>
        <v>熊　本</v>
      </c>
      <c r="G12" s="33"/>
      <c r="H12" s="36"/>
      <c r="I12" s="33"/>
      <c r="J12" s="160"/>
      <c r="K12" s="163"/>
      <c r="L12" s="160"/>
      <c r="M12" s="157"/>
      <c r="N12" s="107"/>
      <c r="O12" s="107"/>
      <c r="P12" s="115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0"/>
      <c r="D13" s="62"/>
      <c r="E13" s="63"/>
      <c r="F13" s="128" t="str">
        <f>'所属データ'!$G$3</f>
        <v>熊　本</v>
      </c>
      <c r="G13" s="33"/>
      <c r="H13" s="36"/>
      <c r="I13" s="33"/>
      <c r="J13" s="160"/>
      <c r="K13" s="163"/>
      <c r="L13" s="160"/>
      <c r="M13" s="157"/>
      <c r="N13" s="107"/>
      <c r="O13" s="107"/>
      <c r="P13" s="115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0"/>
      <c r="D14" s="62"/>
      <c r="E14" s="63"/>
      <c r="F14" s="128" t="str">
        <f>'所属データ'!$G$3</f>
        <v>熊　本</v>
      </c>
      <c r="G14" s="33"/>
      <c r="H14" s="36"/>
      <c r="I14" s="33"/>
      <c r="J14" s="160"/>
      <c r="K14" s="163"/>
      <c r="L14" s="160"/>
      <c r="M14" s="157"/>
      <c r="N14" s="107"/>
      <c r="O14" s="107"/>
      <c r="P14" s="115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1"/>
      <c r="D15" s="64"/>
      <c r="E15" s="65"/>
      <c r="F15" s="129" t="str">
        <f>'所属データ'!$G$3</f>
        <v>熊　本</v>
      </c>
      <c r="G15" s="34"/>
      <c r="H15" s="37"/>
      <c r="I15" s="34"/>
      <c r="J15" s="161"/>
      <c r="K15" s="164"/>
      <c r="L15" s="161"/>
      <c r="M15" s="158"/>
      <c r="N15" s="108"/>
      <c r="O15" s="108"/>
      <c r="P15" s="116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8" t="str">
        <f>'所属データ'!$G$3</f>
        <v>熊　本</v>
      </c>
      <c r="G16" s="33"/>
      <c r="H16" s="36"/>
      <c r="I16" s="33"/>
      <c r="J16" s="160"/>
      <c r="K16" s="163"/>
      <c r="L16" s="160"/>
      <c r="M16" s="157"/>
      <c r="N16" s="107"/>
      <c r="O16" s="107"/>
      <c r="P16" s="115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8" t="str">
        <f>'所属データ'!$G$3</f>
        <v>熊　本</v>
      </c>
      <c r="G17" s="33"/>
      <c r="H17" s="36"/>
      <c r="I17" s="33"/>
      <c r="J17" s="160"/>
      <c r="K17" s="163"/>
      <c r="L17" s="160"/>
      <c r="M17" s="157"/>
      <c r="N17" s="107"/>
      <c r="O17" s="107"/>
      <c r="P17" s="115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8" t="str">
        <f>'所属データ'!$G$3</f>
        <v>熊　本</v>
      </c>
      <c r="G18" s="33"/>
      <c r="H18" s="36"/>
      <c r="I18" s="33"/>
      <c r="J18" s="160"/>
      <c r="K18" s="163"/>
      <c r="L18" s="160"/>
      <c r="M18" s="157"/>
      <c r="N18" s="107"/>
      <c r="O18" s="107"/>
      <c r="P18" s="115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8" t="str">
        <f>'所属データ'!$G$3</f>
        <v>熊　本</v>
      </c>
      <c r="G19" s="33"/>
      <c r="H19" s="36"/>
      <c r="I19" s="33"/>
      <c r="J19" s="160"/>
      <c r="K19" s="163"/>
      <c r="L19" s="160"/>
      <c r="M19" s="157"/>
      <c r="N19" s="107"/>
      <c r="O19" s="107"/>
      <c r="P19" s="115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29" t="str">
        <f>'所属データ'!$G$3</f>
        <v>熊　本</v>
      </c>
      <c r="G20" s="34"/>
      <c r="H20" s="37"/>
      <c r="I20" s="34"/>
      <c r="J20" s="161"/>
      <c r="K20" s="164"/>
      <c r="L20" s="161"/>
      <c r="M20" s="158"/>
      <c r="N20" s="108"/>
      <c r="O20" s="108"/>
      <c r="P20" s="116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8" t="str">
        <f>'所属データ'!$G$3</f>
        <v>熊　本</v>
      </c>
      <c r="G21" s="33"/>
      <c r="H21" s="36"/>
      <c r="I21" s="33"/>
      <c r="J21" s="160"/>
      <c r="K21" s="163"/>
      <c r="L21" s="160"/>
      <c r="M21" s="157"/>
      <c r="N21" s="107"/>
      <c r="O21" s="107"/>
      <c r="P21" s="115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8" t="str">
        <f>'所属データ'!$G$3</f>
        <v>熊　本</v>
      </c>
      <c r="G22" s="33"/>
      <c r="H22" s="36"/>
      <c r="I22" s="33"/>
      <c r="J22" s="160"/>
      <c r="K22" s="163"/>
      <c r="L22" s="160"/>
      <c r="M22" s="157"/>
      <c r="N22" s="107"/>
      <c r="O22" s="107"/>
      <c r="P22" s="115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8" t="str">
        <f>'所属データ'!$G$3</f>
        <v>熊　本</v>
      </c>
      <c r="G23" s="33"/>
      <c r="H23" s="36"/>
      <c r="I23" s="33"/>
      <c r="J23" s="160"/>
      <c r="K23" s="163"/>
      <c r="L23" s="160"/>
      <c r="M23" s="157"/>
      <c r="N23" s="107"/>
      <c r="O23" s="107"/>
      <c r="P23" s="115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8" t="str">
        <f>'所属データ'!$G$3</f>
        <v>熊　本</v>
      </c>
      <c r="G24" s="33"/>
      <c r="H24" s="36"/>
      <c r="I24" s="33"/>
      <c r="J24" s="160"/>
      <c r="K24" s="163"/>
      <c r="L24" s="160"/>
      <c r="M24" s="157"/>
      <c r="N24" s="107"/>
      <c r="O24" s="107"/>
      <c r="P24" s="115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29" t="str">
        <f>'所属データ'!$G$3</f>
        <v>熊　本</v>
      </c>
      <c r="G25" s="34"/>
      <c r="H25" s="37"/>
      <c r="I25" s="34"/>
      <c r="J25" s="161"/>
      <c r="K25" s="164"/>
      <c r="L25" s="161"/>
      <c r="M25" s="158"/>
      <c r="N25" s="108"/>
      <c r="O25" s="108"/>
      <c r="P25" s="116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8" t="str">
        <f>'所属データ'!$G$3</f>
        <v>熊　本</v>
      </c>
      <c r="G26" s="33"/>
      <c r="H26" s="36"/>
      <c r="I26" s="33"/>
      <c r="J26" s="160"/>
      <c r="K26" s="163"/>
      <c r="L26" s="160"/>
      <c r="M26" s="157"/>
      <c r="N26" s="107"/>
      <c r="O26" s="107"/>
      <c r="P26" s="115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8" t="str">
        <f>'所属データ'!$G$3</f>
        <v>熊　本</v>
      </c>
      <c r="G27" s="33"/>
      <c r="H27" s="36"/>
      <c r="I27" s="33"/>
      <c r="J27" s="160"/>
      <c r="K27" s="163"/>
      <c r="L27" s="160"/>
      <c r="M27" s="157"/>
      <c r="N27" s="107"/>
      <c r="O27" s="107"/>
      <c r="P27" s="115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8" t="str">
        <f>'所属データ'!$G$3</f>
        <v>熊　本</v>
      </c>
      <c r="G28" s="33"/>
      <c r="H28" s="36"/>
      <c r="I28" s="33"/>
      <c r="J28" s="160"/>
      <c r="K28" s="163"/>
      <c r="L28" s="160"/>
      <c r="M28" s="157"/>
      <c r="N28" s="107"/>
      <c r="O28" s="107"/>
      <c r="P28" s="115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8" t="str">
        <f>'所属データ'!$G$3</f>
        <v>熊　本</v>
      </c>
      <c r="G29" s="33"/>
      <c r="H29" s="36"/>
      <c r="I29" s="33"/>
      <c r="J29" s="160"/>
      <c r="K29" s="163"/>
      <c r="L29" s="160"/>
      <c r="M29" s="157"/>
      <c r="N29" s="107"/>
      <c r="O29" s="107"/>
      <c r="P29" s="115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29" t="str">
        <f>'所属データ'!$G$3</f>
        <v>熊　本</v>
      </c>
      <c r="G30" s="34"/>
      <c r="H30" s="37"/>
      <c r="I30" s="34"/>
      <c r="J30" s="161"/>
      <c r="K30" s="164"/>
      <c r="L30" s="161"/>
      <c r="M30" s="158"/>
      <c r="N30" s="108"/>
      <c r="O30" s="108"/>
      <c r="P30" s="116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8" t="str">
        <f>'所属データ'!$G$3</f>
        <v>熊　本</v>
      </c>
      <c r="G31" s="33"/>
      <c r="H31" s="36"/>
      <c r="I31" s="33"/>
      <c r="J31" s="160"/>
      <c r="K31" s="163"/>
      <c r="L31" s="160"/>
      <c r="M31" s="157"/>
      <c r="N31" s="107"/>
      <c r="O31" s="107"/>
      <c r="P31" s="115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8" t="str">
        <f>'所属データ'!$G$3</f>
        <v>熊　本</v>
      </c>
      <c r="G32" s="33"/>
      <c r="H32" s="36"/>
      <c r="I32" s="33"/>
      <c r="J32" s="160"/>
      <c r="K32" s="163"/>
      <c r="L32" s="160"/>
      <c r="M32" s="157"/>
      <c r="N32" s="107"/>
      <c r="O32" s="107"/>
      <c r="P32" s="115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8" t="str">
        <f>'所属データ'!$G$3</f>
        <v>熊　本</v>
      </c>
      <c r="G33" s="33"/>
      <c r="H33" s="36"/>
      <c r="I33" s="33"/>
      <c r="J33" s="160"/>
      <c r="K33" s="163"/>
      <c r="L33" s="160"/>
      <c r="M33" s="157"/>
      <c r="N33" s="107"/>
      <c r="O33" s="107"/>
      <c r="P33" s="115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8" t="str">
        <f>'所属データ'!$G$3</f>
        <v>熊　本</v>
      </c>
      <c r="G34" s="33"/>
      <c r="H34" s="36"/>
      <c r="I34" s="33"/>
      <c r="J34" s="160"/>
      <c r="K34" s="163"/>
      <c r="L34" s="160"/>
      <c r="M34" s="157"/>
      <c r="N34" s="107"/>
      <c r="O34" s="107"/>
      <c r="P34" s="115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29" t="str">
        <f>'所属データ'!$G$3</f>
        <v>熊　本</v>
      </c>
      <c r="G35" s="34"/>
      <c r="H35" s="37"/>
      <c r="I35" s="34"/>
      <c r="J35" s="161"/>
      <c r="K35" s="164"/>
      <c r="L35" s="161"/>
      <c r="M35" s="158"/>
      <c r="N35" s="108"/>
      <c r="O35" s="108"/>
      <c r="P35" s="116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8" t="str">
        <f>'所属データ'!$G$3</f>
        <v>熊　本</v>
      </c>
      <c r="G36" s="33"/>
      <c r="H36" s="36"/>
      <c r="I36" s="33"/>
      <c r="J36" s="160"/>
      <c r="K36" s="163"/>
      <c r="L36" s="160"/>
      <c r="M36" s="157"/>
      <c r="N36" s="107"/>
      <c r="O36" s="107"/>
      <c r="P36" s="115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8" t="str">
        <f>'所属データ'!$G$3</f>
        <v>熊　本</v>
      </c>
      <c r="G37" s="33"/>
      <c r="H37" s="36"/>
      <c r="I37" s="33"/>
      <c r="J37" s="160"/>
      <c r="K37" s="163"/>
      <c r="L37" s="160"/>
      <c r="M37" s="157"/>
      <c r="N37" s="107"/>
      <c r="O37" s="107"/>
      <c r="P37" s="115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8" t="str">
        <f>'所属データ'!$G$3</f>
        <v>熊　本</v>
      </c>
      <c r="G38" s="33"/>
      <c r="H38" s="36"/>
      <c r="I38" s="33"/>
      <c r="J38" s="160"/>
      <c r="K38" s="163"/>
      <c r="L38" s="160"/>
      <c r="M38" s="157"/>
      <c r="N38" s="107"/>
      <c r="O38" s="107"/>
      <c r="P38" s="115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8" t="str">
        <f>'所属データ'!$G$3</f>
        <v>熊　本</v>
      </c>
      <c r="G39" s="33"/>
      <c r="H39" s="36"/>
      <c r="I39" s="33"/>
      <c r="J39" s="160"/>
      <c r="K39" s="163"/>
      <c r="L39" s="160"/>
      <c r="M39" s="157"/>
      <c r="N39" s="107"/>
      <c r="O39" s="107"/>
      <c r="P39" s="115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29" t="str">
        <f>'所属データ'!$G$3</f>
        <v>熊　本</v>
      </c>
      <c r="G40" s="34"/>
      <c r="H40" s="37"/>
      <c r="I40" s="34"/>
      <c r="J40" s="161"/>
      <c r="K40" s="164"/>
      <c r="L40" s="161"/>
      <c r="M40" s="158"/>
      <c r="N40" s="108"/>
      <c r="O40" s="108"/>
      <c r="P40" s="116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8" t="str">
        <f>'所属データ'!$G$3</f>
        <v>熊　本</v>
      </c>
      <c r="G41" s="33"/>
      <c r="H41" s="36"/>
      <c r="I41" s="33"/>
      <c r="J41" s="160"/>
      <c r="K41" s="163"/>
      <c r="L41" s="160"/>
      <c r="M41" s="157"/>
      <c r="N41" s="107"/>
      <c r="O41" s="107"/>
      <c r="P41" s="115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8" t="str">
        <f>'所属データ'!$G$3</f>
        <v>熊　本</v>
      </c>
      <c r="G42" s="33"/>
      <c r="H42" s="36"/>
      <c r="I42" s="33"/>
      <c r="J42" s="160"/>
      <c r="K42" s="163"/>
      <c r="L42" s="160"/>
      <c r="M42" s="157"/>
      <c r="N42" s="107"/>
      <c r="O42" s="107"/>
      <c r="P42" s="115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8" t="str">
        <f>'所属データ'!$G$3</f>
        <v>熊　本</v>
      </c>
      <c r="G43" s="33"/>
      <c r="H43" s="36"/>
      <c r="I43" s="33"/>
      <c r="J43" s="160"/>
      <c r="K43" s="163"/>
      <c r="L43" s="160"/>
      <c r="M43" s="157"/>
      <c r="N43" s="107"/>
      <c r="O43" s="107"/>
      <c r="P43" s="115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8" t="str">
        <f>'所属データ'!$G$3</f>
        <v>熊　本</v>
      </c>
      <c r="G44" s="33"/>
      <c r="H44" s="36"/>
      <c r="I44" s="33"/>
      <c r="J44" s="160"/>
      <c r="K44" s="163"/>
      <c r="L44" s="160"/>
      <c r="M44" s="157"/>
      <c r="N44" s="107"/>
      <c r="O44" s="107"/>
      <c r="P44" s="115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29" t="str">
        <f>'所属データ'!$G$3</f>
        <v>熊　本</v>
      </c>
      <c r="G45" s="34"/>
      <c r="H45" s="37"/>
      <c r="I45" s="34"/>
      <c r="J45" s="161"/>
      <c r="K45" s="164"/>
      <c r="L45" s="161"/>
      <c r="M45" s="158"/>
      <c r="N45" s="108"/>
      <c r="O45" s="108"/>
      <c r="P45" s="116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8" t="str">
        <f>'所属データ'!$G$3</f>
        <v>熊　本</v>
      </c>
      <c r="G46" s="33"/>
      <c r="H46" s="36"/>
      <c r="I46" s="33"/>
      <c r="J46" s="160"/>
      <c r="K46" s="163"/>
      <c r="L46" s="160"/>
      <c r="M46" s="157"/>
      <c r="N46" s="107"/>
      <c r="O46" s="107"/>
      <c r="P46" s="115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8" t="str">
        <f>'所属データ'!$G$3</f>
        <v>熊　本</v>
      </c>
      <c r="G47" s="33"/>
      <c r="H47" s="36"/>
      <c r="I47" s="33"/>
      <c r="J47" s="160"/>
      <c r="K47" s="163"/>
      <c r="L47" s="160"/>
      <c r="M47" s="157"/>
      <c r="N47" s="107"/>
      <c r="O47" s="107"/>
      <c r="P47" s="115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8" t="str">
        <f>'所属データ'!$G$3</f>
        <v>熊　本</v>
      </c>
      <c r="G48" s="33"/>
      <c r="H48" s="36"/>
      <c r="I48" s="33"/>
      <c r="J48" s="160"/>
      <c r="K48" s="163"/>
      <c r="L48" s="160"/>
      <c r="M48" s="157"/>
      <c r="N48" s="107"/>
      <c r="O48" s="107"/>
      <c r="P48" s="115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8" t="str">
        <f>'所属データ'!$G$3</f>
        <v>熊　本</v>
      </c>
      <c r="G49" s="33"/>
      <c r="H49" s="36"/>
      <c r="I49" s="33"/>
      <c r="J49" s="160"/>
      <c r="K49" s="163"/>
      <c r="L49" s="160"/>
      <c r="M49" s="157"/>
      <c r="N49" s="107"/>
      <c r="O49" s="107"/>
      <c r="P49" s="115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29" t="str">
        <f>'所属データ'!$G$3</f>
        <v>熊　本</v>
      </c>
      <c r="G50" s="34"/>
      <c r="H50" s="37"/>
      <c r="I50" s="34"/>
      <c r="J50" s="161"/>
      <c r="K50" s="164"/>
      <c r="L50" s="161"/>
      <c r="M50" s="158"/>
      <c r="N50" s="108"/>
      <c r="O50" s="108"/>
      <c r="P50" s="116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2.7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2.75" hidden="1">
      <c r="B54" s="117" t="str">
        <f>IF('所属データ'!$E$3="中学",C54,IF('所属データ'!$E$3="高校",E54,IF('所属データ'!$E$3="一般・大学",G54,IF('所属データ'!$E$3="小学",H54,""))))</f>
        <v>小６０ｍ</v>
      </c>
      <c r="C54" s="13" t="s">
        <v>161</v>
      </c>
      <c r="E54" s="13" t="s">
        <v>125</v>
      </c>
      <c r="G54" s="13" t="s">
        <v>125</v>
      </c>
      <c r="H54" s="13" t="s">
        <v>150</v>
      </c>
      <c r="J54" t="s">
        <v>57</v>
      </c>
      <c r="M54" s="27"/>
      <c r="N54" s="27"/>
      <c r="O54" s="27"/>
      <c r="P54" s="27"/>
      <c r="U54" s="13"/>
    </row>
    <row r="55" spans="2:21" ht="12.75" hidden="1">
      <c r="B55" s="117" t="str">
        <f>IF('所属データ'!$E$3="中学",C55,IF('所属データ'!$E$3="高校",E55,IF('所属データ'!$E$3="一般・大学",G55,IF('所属データ'!$E$3="小学",H55,""))))</f>
        <v>小１００ｍ</v>
      </c>
      <c r="C55" s="13" t="s">
        <v>160</v>
      </c>
      <c r="E55" s="13" t="s">
        <v>126</v>
      </c>
      <c r="G55" s="13" t="s">
        <v>126</v>
      </c>
      <c r="H55" s="13" t="s">
        <v>121</v>
      </c>
      <c r="I55" s="13" t="s">
        <v>110</v>
      </c>
      <c r="J55" t="s">
        <v>58</v>
      </c>
      <c r="M55" s="27"/>
      <c r="N55" s="27"/>
      <c r="O55" s="27"/>
      <c r="P55" s="27"/>
      <c r="U55" s="13"/>
    </row>
    <row r="56" spans="2:21" ht="12.75" hidden="1">
      <c r="B56" s="117" t="str">
        <f>IF('所属データ'!$E$3="中学",C56,IF('所属データ'!$E$3="高校",E56,IF('所属データ'!$E$3="一般・大学",G56,IF('所属データ'!$E$3="小学",H56,""))))</f>
        <v>小２００ｍ</v>
      </c>
      <c r="C56" s="13" t="s">
        <v>126</v>
      </c>
      <c r="E56" s="13" t="s">
        <v>148</v>
      </c>
      <c r="F56" s="16"/>
      <c r="G56" s="13" t="s">
        <v>148</v>
      </c>
      <c r="H56" s="13" t="s">
        <v>154</v>
      </c>
      <c r="I56" s="13" t="s">
        <v>111</v>
      </c>
      <c r="J56" t="s">
        <v>59</v>
      </c>
      <c r="M56" s="27"/>
      <c r="N56" s="27"/>
      <c r="O56" s="27"/>
      <c r="P56" s="27"/>
      <c r="U56" s="13"/>
    </row>
    <row r="57" spans="2:21" ht="12.75" hidden="1">
      <c r="B57" s="117" t="str">
        <f>IF('所属データ'!$E$3="中学",C57,IF('所属データ'!$E$3="高校",E57,IF('所属データ'!$E$3="一般・大学",G57,IF('所属データ'!$E$3="小学",H57,""))))</f>
        <v>小４００ｍ</v>
      </c>
      <c r="C57" s="13" t="s">
        <v>148</v>
      </c>
      <c r="E57" s="13" t="s">
        <v>127</v>
      </c>
      <c r="F57" s="16"/>
      <c r="G57" s="13" t="s">
        <v>127</v>
      </c>
      <c r="H57" s="13" t="s">
        <v>155</v>
      </c>
      <c r="I57" s="13" t="s">
        <v>112</v>
      </c>
      <c r="J57" t="s">
        <v>60</v>
      </c>
      <c r="M57" s="27"/>
      <c r="N57" s="27"/>
      <c r="O57" s="27"/>
      <c r="P57" s="27"/>
      <c r="U57" s="13"/>
    </row>
    <row r="58" spans="2:21" ht="12.75" hidden="1">
      <c r="B58" s="117" t="str">
        <f>IF('所属データ'!$E$3="中学",C58,IF('所属データ'!$E$3="高校",E58,IF('所属データ'!$E$3="一般・大学",G58,IF('所属データ'!$E$3="小学",H58,""))))</f>
        <v>小８００ｍ</v>
      </c>
      <c r="C58" s="13" t="s">
        <v>131</v>
      </c>
      <c r="E58" s="13" t="s">
        <v>128</v>
      </c>
      <c r="F58" s="16"/>
      <c r="G58" s="13" t="s">
        <v>128</v>
      </c>
      <c r="H58" s="13" t="s">
        <v>156</v>
      </c>
      <c r="I58" s="13" t="s">
        <v>113</v>
      </c>
      <c r="J58" t="s">
        <v>61</v>
      </c>
      <c r="M58" s="27"/>
      <c r="N58" s="27"/>
      <c r="O58" s="27"/>
      <c r="P58" s="27"/>
      <c r="U58" s="13"/>
    </row>
    <row r="59" spans="2:21" ht="12.75" hidden="1">
      <c r="B59" s="117" t="str">
        <f>IF('所属データ'!$E$3="中学",C59,IF('所属データ'!$E$3="高校",E59,IF('所属データ'!$E$3="一般・大学",G59,IF('所属データ'!$E$3="小学",H59,""))))</f>
        <v>小１５００ｍ</v>
      </c>
      <c r="C59" s="13" t="s">
        <v>127</v>
      </c>
      <c r="E59" s="13" t="s">
        <v>138</v>
      </c>
      <c r="F59" s="16"/>
      <c r="G59" s="13" t="s">
        <v>138</v>
      </c>
      <c r="H59" s="13" t="s">
        <v>157</v>
      </c>
      <c r="I59" s="13" t="s">
        <v>114</v>
      </c>
      <c r="J59" t="s">
        <v>62</v>
      </c>
      <c r="M59" s="27"/>
      <c r="N59" s="27"/>
      <c r="O59" s="27"/>
      <c r="P59" s="27"/>
      <c r="U59" s="13"/>
    </row>
    <row r="60" spans="2:21" ht="12.75" hidden="1">
      <c r="B60" s="117" t="str">
        <f>IF('所属データ'!$E$3="中学",C60,IF('所属データ'!$E$3="高校",E60,IF('所属データ'!$E$3="一般・大学",G60,IF('所属データ'!$E$3="小学",H60,""))))</f>
        <v>小走高跳</v>
      </c>
      <c r="C60" s="13" t="s">
        <v>129</v>
      </c>
      <c r="E60" s="13" t="s">
        <v>129</v>
      </c>
      <c r="F60" s="16"/>
      <c r="G60" s="13" t="s">
        <v>129</v>
      </c>
      <c r="H60" s="13" t="s">
        <v>158</v>
      </c>
      <c r="I60" s="13" t="s">
        <v>115</v>
      </c>
      <c r="J60" t="s">
        <v>63</v>
      </c>
      <c r="M60" s="27"/>
      <c r="N60" s="27"/>
      <c r="O60" s="27"/>
      <c r="P60" s="27"/>
      <c r="U60" s="13"/>
    </row>
    <row r="61" spans="2:21" ht="12.75" hidden="1">
      <c r="B61" s="117" t="str">
        <f>IF('所属データ'!$E$3="中学",C61,IF('所属データ'!$E$3="高校",E61,IF('所属データ'!$E$3="一般・大学",G61,IF('所属データ'!$E$3="小学",H61,""))))</f>
        <v>小走幅跳</v>
      </c>
      <c r="C61" s="13" t="s">
        <v>130</v>
      </c>
      <c r="E61" s="13" t="s">
        <v>130</v>
      </c>
      <c r="G61" s="13" t="s">
        <v>130</v>
      </c>
      <c r="H61" s="13" t="s">
        <v>159</v>
      </c>
      <c r="I61" s="13" t="s">
        <v>116</v>
      </c>
      <c r="J61" t="s">
        <v>64</v>
      </c>
      <c r="M61" s="27"/>
      <c r="N61" s="27"/>
      <c r="O61" s="27"/>
      <c r="P61" s="27"/>
      <c r="U61" s="13"/>
    </row>
    <row r="62" spans="2:21" ht="12.75" hidden="1">
      <c r="B62" s="117" t="str">
        <f>IF('所属データ'!$E$3="中学",C62,IF('所属データ'!$E$3="高校",E62,IF('所属データ'!$E$3="一般・大学",G62,IF('所属データ'!$E$3="小学",H62,""))))</f>
        <v> ---</v>
      </c>
      <c r="C62" s="13" t="s">
        <v>122</v>
      </c>
      <c r="E62" s="13" t="s">
        <v>124</v>
      </c>
      <c r="F62" s="16"/>
      <c r="G62" s="13" t="s">
        <v>143</v>
      </c>
      <c r="H62" s="13" t="s">
        <v>123</v>
      </c>
      <c r="I62" s="13" t="s">
        <v>117</v>
      </c>
      <c r="J62" t="s">
        <v>65</v>
      </c>
      <c r="M62" s="27"/>
      <c r="N62" s="27"/>
      <c r="O62" s="27"/>
      <c r="P62" s="27"/>
      <c r="U62" s="13"/>
    </row>
    <row r="63" spans="2:21" ht="12.75" hidden="1">
      <c r="B63" s="117" t="str">
        <f>IF('所属データ'!$E$3="中学",C63,IF('所属データ'!$E$3="高校",E63,IF('所属データ'!$E$3="一般・大学",G63,IF('所属データ'!$E$3="小学",H63,""))))</f>
        <v> ---</v>
      </c>
      <c r="C63" s="13" t="s">
        <v>122</v>
      </c>
      <c r="E63" s="13" t="s">
        <v>122</v>
      </c>
      <c r="F63" s="16"/>
      <c r="G63" s="13" t="s">
        <v>122</v>
      </c>
      <c r="H63" s="13" t="s">
        <v>123</v>
      </c>
      <c r="I63" s="13" t="s">
        <v>118</v>
      </c>
      <c r="J63" t="s">
        <v>66</v>
      </c>
      <c r="M63" s="27"/>
      <c r="N63" s="27"/>
      <c r="O63" s="27"/>
      <c r="P63" s="27"/>
      <c r="U63" s="13"/>
    </row>
    <row r="64" spans="2:21" ht="12.75" hidden="1">
      <c r="B64" s="117" t="str">
        <f>IF('所属データ'!$E$3="中学",C64,IF('所属データ'!$E$3="高校",E64,IF('所属データ'!$E$3="一般・大学",G64,IF('所属データ'!$E$3="小学",H64,""))))</f>
        <v> ---</v>
      </c>
      <c r="C64" s="13" t="s">
        <v>122</v>
      </c>
      <c r="E64" s="13" t="s">
        <v>122</v>
      </c>
      <c r="F64" s="16"/>
      <c r="G64" s="13" t="s">
        <v>122</v>
      </c>
      <c r="H64" s="13" t="s">
        <v>123</v>
      </c>
      <c r="J64" t="s">
        <v>67</v>
      </c>
      <c r="M64" s="27"/>
      <c r="N64" s="27"/>
      <c r="O64" s="27"/>
      <c r="P64" s="27"/>
      <c r="U64" s="13"/>
    </row>
    <row r="65" spans="2:21" ht="12.75" hidden="1">
      <c r="B65" s="117" t="str">
        <f>IF('所属データ'!$E$3="中学",C65,IF('所属データ'!$E$3="高校",E65,IF('所属データ'!$E$3="一般・大学",G65,IF('所属データ'!$E$3="小学",H65,""))))</f>
        <v> ---</v>
      </c>
      <c r="C65" s="13" t="s">
        <v>122</v>
      </c>
      <c r="E65" s="13" t="s">
        <v>122</v>
      </c>
      <c r="F65" s="16"/>
      <c r="G65" s="13" t="s">
        <v>122</v>
      </c>
      <c r="H65" s="13" t="s">
        <v>122</v>
      </c>
      <c r="J65" t="s">
        <v>68</v>
      </c>
      <c r="M65" s="27"/>
      <c r="N65" s="27"/>
      <c r="O65" s="27"/>
      <c r="P65" s="27"/>
      <c r="U65" s="13"/>
    </row>
    <row r="66" spans="2:21" ht="12.75" hidden="1">
      <c r="B66" s="117" t="str">
        <f>IF('所属データ'!$E$3="中学",C66,IF('所属データ'!$E$3="高校",E66,IF('所属データ'!$E$3="一般・大学",G66,IF('所属データ'!$E$3="小学",H66,""))))</f>
        <v> ---</v>
      </c>
      <c r="C66" s="13" t="s">
        <v>122</v>
      </c>
      <c r="E66" s="13" t="s">
        <v>122</v>
      </c>
      <c r="F66" s="16"/>
      <c r="G66" s="13" t="s">
        <v>122</v>
      </c>
      <c r="H66" s="13" t="s">
        <v>122</v>
      </c>
      <c r="J66" t="s">
        <v>69</v>
      </c>
      <c r="M66" s="27"/>
      <c r="N66" s="27"/>
      <c r="O66" s="27"/>
      <c r="P66" s="27"/>
      <c r="U66" s="13"/>
    </row>
    <row r="67" spans="2:21" ht="12.75" hidden="1">
      <c r="B67" s="117" t="str">
        <f>IF('所属データ'!$E$3="中学",C67,IF('所属データ'!$E$3="高校",E67,IF('所属データ'!$E$3="一般・大学",G67,IF('所属データ'!$E$3="小学",H67,""))))</f>
        <v> ---</v>
      </c>
      <c r="C67" s="13" t="s">
        <v>122</v>
      </c>
      <c r="E67" s="13" t="s">
        <v>122</v>
      </c>
      <c r="F67" s="16"/>
      <c r="G67" s="13" t="s">
        <v>122</v>
      </c>
      <c r="H67" s="13" t="s">
        <v>122</v>
      </c>
      <c r="J67" t="s">
        <v>70</v>
      </c>
      <c r="M67" s="27"/>
      <c r="N67" s="27"/>
      <c r="O67" s="27"/>
      <c r="P67" s="27"/>
      <c r="U67" s="13"/>
    </row>
    <row r="68" spans="2:21" ht="12.75" hidden="1">
      <c r="B68" s="117" t="str">
        <f>IF('所属データ'!$E$3="中学",C68,IF('所属データ'!$E$3="高校",E68,IF('所属データ'!$E$3="一般・大学",G68,IF('所属データ'!$E$3="小学",H68,""))))</f>
        <v> ---</v>
      </c>
      <c r="C68" s="13" t="s">
        <v>122</v>
      </c>
      <c r="E68" s="13" t="s">
        <v>122</v>
      </c>
      <c r="F68" s="16"/>
      <c r="G68" s="13" t="s">
        <v>122</v>
      </c>
      <c r="H68" s="13" t="s">
        <v>122</v>
      </c>
      <c r="J68" t="s">
        <v>71</v>
      </c>
      <c r="M68" s="27"/>
      <c r="N68" s="27"/>
      <c r="O68" s="27"/>
      <c r="P68" s="27"/>
      <c r="U68" s="13"/>
    </row>
    <row r="69" spans="2:21" ht="12.75" hidden="1">
      <c r="B69" s="117" t="str">
        <f>IF('所属データ'!$E$3="中学",C69,IF('所属データ'!$E$3="高校",E69,IF('所属データ'!$E$3="一般・大学",G69,IF('所属データ'!$E$3="小学",H69,""))))</f>
        <v> ---</v>
      </c>
      <c r="C69" s="13" t="s">
        <v>122</v>
      </c>
      <c r="E69" s="13" t="s">
        <v>122</v>
      </c>
      <c r="F69" s="16"/>
      <c r="G69" s="13" t="s">
        <v>122</v>
      </c>
      <c r="H69" s="13" t="s">
        <v>122</v>
      </c>
      <c r="J69" t="s">
        <v>72</v>
      </c>
      <c r="M69" s="27"/>
      <c r="N69" s="27"/>
      <c r="O69" s="27"/>
      <c r="P69" s="27"/>
      <c r="U69" s="13"/>
    </row>
    <row r="70" spans="2:21" ht="12.75" hidden="1">
      <c r="B70" s="117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2.75" hidden="1">
      <c r="B71" s="117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2.75" hidden="1">
      <c r="B72" s="117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2.75" hidden="1">
      <c r="B73" s="117">
        <f>IF('所属データ'!$E$3="中学",C73,IF('所属データ'!$E$3="高校",E73,G73))</f>
        <v>0</v>
      </c>
      <c r="J73" t="s">
        <v>76</v>
      </c>
    </row>
    <row r="74" spans="2:10" ht="12.75" hidden="1">
      <c r="B74" s="117">
        <f>IF('所属データ'!$E$3="中学",C74,IF('所属データ'!$E$3="高校",E74,G74))</f>
        <v>0</v>
      </c>
      <c r="J74" t="s">
        <v>77</v>
      </c>
    </row>
    <row r="75" spans="2:10" ht="12.75" hidden="1">
      <c r="B75" s="117">
        <f>IF('所属データ'!$E$3="中学",C75,IF('所属データ'!$E$3="高校",E75,G75))</f>
        <v>0</v>
      </c>
      <c r="J75" t="s">
        <v>78</v>
      </c>
    </row>
    <row r="76" spans="2:10" ht="12.75" hidden="1">
      <c r="B76" s="117">
        <f>IF('所属データ'!$E$3="中学",C76,IF('所属データ'!$E$3="高校",E76,G76))</f>
        <v>0</v>
      </c>
      <c r="J76" t="s">
        <v>79</v>
      </c>
    </row>
    <row r="77" spans="2:10" ht="12.75" hidden="1">
      <c r="B77" s="117">
        <f>IF('所属データ'!$E$3="中学",C77,IF('所属データ'!$E$3="高校",E77,G77))</f>
        <v>0</v>
      </c>
      <c r="J77" t="s">
        <v>80</v>
      </c>
    </row>
    <row r="78" spans="2:10" ht="12.75" hidden="1">
      <c r="B78" s="117">
        <f>IF('所属データ'!$E$3="中学",C78,IF('所属データ'!$E$3="高校",E78,G78))</f>
        <v>0</v>
      </c>
      <c r="J78" t="s">
        <v>81</v>
      </c>
    </row>
    <row r="79" ht="12.75" hidden="1">
      <c r="J79" t="s">
        <v>82</v>
      </c>
    </row>
    <row r="80" ht="12.75" hidden="1">
      <c r="J80" t="s">
        <v>83</v>
      </c>
    </row>
    <row r="81" ht="12.75" hidden="1">
      <c r="J81" t="s">
        <v>84</v>
      </c>
    </row>
    <row r="82" ht="12.75" hidden="1">
      <c r="J82" t="s">
        <v>85</v>
      </c>
    </row>
    <row r="83" ht="12.75" hidden="1">
      <c r="J83" t="s">
        <v>86</v>
      </c>
    </row>
    <row r="84" ht="12.75" hidden="1">
      <c r="J84" t="s">
        <v>87</v>
      </c>
    </row>
    <row r="85" ht="12.75" hidden="1">
      <c r="J85" t="s">
        <v>88</v>
      </c>
    </row>
    <row r="86" ht="12.75" hidden="1">
      <c r="J86" t="s">
        <v>89</v>
      </c>
    </row>
    <row r="87" ht="12.75" hidden="1">
      <c r="J87" t="s">
        <v>90</v>
      </c>
    </row>
    <row r="88" ht="12.75" hidden="1">
      <c r="J88" t="s">
        <v>91</v>
      </c>
    </row>
    <row r="89" ht="12.75" hidden="1">
      <c r="J89" t="s">
        <v>92</v>
      </c>
    </row>
    <row r="90" ht="12.75" hidden="1">
      <c r="J90" t="s">
        <v>93</v>
      </c>
    </row>
    <row r="91" ht="12.75" hidden="1">
      <c r="J91" t="s">
        <v>94</v>
      </c>
    </row>
    <row r="92" ht="12.75" hidden="1">
      <c r="J92" t="s">
        <v>95</v>
      </c>
    </row>
    <row r="93" ht="12.75" hidden="1">
      <c r="J93" t="s">
        <v>96</v>
      </c>
    </row>
    <row r="94" ht="12.75" hidden="1">
      <c r="J94" t="s">
        <v>97</v>
      </c>
    </row>
    <row r="95" ht="12.75" hidden="1">
      <c r="J95" t="s">
        <v>98</v>
      </c>
    </row>
    <row r="96" ht="12.75" hidden="1">
      <c r="J96" t="s">
        <v>99</v>
      </c>
    </row>
    <row r="97" ht="12.75" hidden="1">
      <c r="J97" t="s">
        <v>100</v>
      </c>
    </row>
    <row r="98" ht="12.75" hidden="1">
      <c r="J98" t="s">
        <v>101</v>
      </c>
    </row>
    <row r="99" ht="12.75" hidden="1">
      <c r="J99" t="s">
        <v>102</v>
      </c>
    </row>
  </sheetData>
  <sheetProtection sheet="1" selectLockedCells="1"/>
  <mergeCells count="11">
    <mergeCell ref="F4:F5"/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9.25390625" style="13" customWidth="1"/>
    <col min="3" max="4" width="18.125" style="13" customWidth="1"/>
    <col min="5" max="5" width="3.87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19" t="s">
        <v>146</v>
      </c>
      <c r="B1" s="220"/>
      <c r="C1" s="150" t="str">
        <f>'所属データ'!B1</f>
        <v>第５５回熊本マスターズ陸上競技記録会（八代）</v>
      </c>
      <c r="D1" s="110"/>
      <c r="E1" s="109"/>
      <c r="F1" s="109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21"/>
      <c r="B2" s="222"/>
      <c r="C2" s="228" t="str">
        <f>"所属名："&amp;'所属データ'!$C$3</f>
        <v>所属名：</v>
      </c>
      <c r="D2" s="229"/>
      <c r="E2" s="230"/>
      <c r="F2" s="230"/>
      <c r="G2" s="35" t="str">
        <f>"監督名："&amp;'所属データ'!$E$6</f>
        <v>監督名：</v>
      </c>
      <c r="N2" s="153">
        <f>IF(COUNTA(N6:N50)&gt;6,"ｵｰﾊﾞｰ","")</f>
      </c>
      <c r="O2" s="153">
        <f>IF(COUNTA(O6:O50)&gt;6,"ｵｰﾊﾞｰ","")</f>
      </c>
      <c r="P2" s="153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23"/>
      <c r="B3" s="223"/>
      <c r="C3" s="223"/>
      <c r="D3" s="139"/>
      <c r="E3" s="27"/>
      <c r="F3" s="27"/>
      <c r="G3" s="27"/>
      <c r="H3" s="82"/>
      <c r="I3" s="27"/>
      <c r="M3" s="216" t="s">
        <v>119</v>
      </c>
      <c r="N3" s="217"/>
      <c r="O3" s="217"/>
      <c r="P3" s="218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24" t="s">
        <v>14</v>
      </c>
      <c r="B4" s="226" t="s">
        <v>31</v>
      </c>
      <c r="C4" s="48" t="s">
        <v>139</v>
      </c>
      <c r="D4" s="48" t="s">
        <v>140</v>
      </c>
      <c r="E4" s="232" t="s">
        <v>21</v>
      </c>
      <c r="F4" s="234" t="s">
        <v>104</v>
      </c>
      <c r="G4" s="215" t="s">
        <v>33</v>
      </c>
      <c r="H4" s="214"/>
      <c r="I4" s="215" t="s">
        <v>52</v>
      </c>
      <c r="J4" s="231"/>
      <c r="K4" s="213" t="s">
        <v>53</v>
      </c>
      <c r="L4" s="214"/>
      <c r="M4" s="136"/>
      <c r="N4" s="137"/>
      <c r="O4" s="137"/>
      <c r="P4" s="138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25"/>
      <c r="B5" s="227"/>
      <c r="C5" s="49" t="s">
        <v>141</v>
      </c>
      <c r="D5" s="49" t="s">
        <v>142</v>
      </c>
      <c r="E5" s="233"/>
      <c r="F5" s="235"/>
      <c r="G5" s="50" t="s">
        <v>23</v>
      </c>
      <c r="H5" s="51" t="s">
        <v>24</v>
      </c>
      <c r="I5" s="50" t="s">
        <v>23</v>
      </c>
      <c r="J5" s="169" t="s">
        <v>24</v>
      </c>
      <c r="K5" s="165" t="s">
        <v>23</v>
      </c>
      <c r="L5" s="51" t="s">
        <v>24</v>
      </c>
      <c r="M5" s="111"/>
      <c r="N5" s="114"/>
      <c r="O5" s="114"/>
      <c r="P5" s="113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3"/>
      <c r="D6" s="66"/>
      <c r="E6" s="67"/>
      <c r="F6" s="130" t="str">
        <f>'所属データ'!$G$3</f>
        <v>熊　本</v>
      </c>
      <c r="G6" s="55"/>
      <c r="H6" s="56"/>
      <c r="I6" s="55"/>
      <c r="J6" s="170"/>
      <c r="K6" s="166"/>
      <c r="L6" s="56"/>
      <c r="M6" s="124"/>
      <c r="N6" s="151"/>
      <c r="O6" s="118"/>
      <c r="P6" s="119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4"/>
      <c r="D7" s="68"/>
      <c r="E7" s="69"/>
      <c r="F7" s="131" t="str">
        <f>'所属データ'!$G$3</f>
        <v>熊　本</v>
      </c>
      <c r="G7" s="57"/>
      <c r="H7" s="58"/>
      <c r="I7" s="57"/>
      <c r="J7" s="171"/>
      <c r="K7" s="167"/>
      <c r="L7" s="58"/>
      <c r="M7" s="125"/>
      <c r="N7" s="69"/>
      <c r="O7" s="120"/>
      <c r="P7" s="121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1" t="str">
        <f>'所属データ'!$G$3</f>
        <v>熊　本</v>
      </c>
      <c r="G8" s="57"/>
      <c r="H8" s="58"/>
      <c r="I8" s="57"/>
      <c r="J8" s="171"/>
      <c r="K8" s="167"/>
      <c r="L8" s="58"/>
      <c r="M8" s="125"/>
      <c r="N8" s="69"/>
      <c r="O8" s="120"/>
      <c r="P8" s="121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4"/>
      <c r="D9" s="68"/>
      <c r="E9" s="69"/>
      <c r="F9" s="131" t="str">
        <f>'所属データ'!$G$3</f>
        <v>熊　本</v>
      </c>
      <c r="G9" s="57"/>
      <c r="H9" s="58"/>
      <c r="I9" s="57"/>
      <c r="J9" s="171"/>
      <c r="K9" s="167"/>
      <c r="L9" s="58"/>
      <c r="M9" s="125"/>
      <c r="N9" s="69"/>
      <c r="O9" s="120"/>
      <c r="P9" s="121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5"/>
      <c r="D10" s="70"/>
      <c r="E10" s="71"/>
      <c r="F10" s="132" t="str">
        <f>'所属データ'!$G$3</f>
        <v>熊　本</v>
      </c>
      <c r="G10" s="59"/>
      <c r="H10" s="60"/>
      <c r="I10" s="59"/>
      <c r="J10" s="172"/>
      <c r="K10" s="168"/>
      <c r="L10" s="60"/>
      <c r="M10" s="126"/>
      <c r="N10" s="152"/>
      <c r="O10" s="122"/>
      <c r="P10" s="123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3"/>
      <c r="D11" s="66"/>
      <c r="E11" s="67"/>
      <c r="F11" s="130" t="str">
        <f>'所属データ'!$G$3</f>
        <v>熊　本</v>
      </c>
      <c r="G11" s="55"/>
      <c r="H11" s="56"/>
      <c r="I11" s="55"/>
      <c r="J11" s="170"/>
      <c r="K11" s="166"/>
      <c r="L11" s="56"/>
      <c r="M11" s="124"/>
      <c r="N11" s="151"/>
      <c r="O11" s="118"/>
      <c r="P11" s="119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4"/>
      <c r="D12" s="68"/>
      <c r="E12" s="69"/>
      <c r="F12" s="131" t="str">
        <f>'所属データ'!$G$3</f>
        <v>熊　本</v>
      </c>
      <c r="G12" s="57"/>
      <c r="H12" s="58"/>
      <c r="I12" s="57"/>
      <c r="J12" s="171"/>
      <c r="K12" s="167"/>
      <c r="L12" s="58"/>
      <c r="M12" s="125"/>
      <c r="N12" s="69"/>
      <c r="O12" s="120"/>
      <c r="P12" s="121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4"/>
      <c r="D13" s="68"/>
      <c r="E13" s="69"/>
      <c r="F13" s="131" t="str">
        <f>'所属データ'!$G$3</f>
        <v>熊　本</v>
      </c>
      <c r="G13" s="57"/>
      <c r="H13" s="58"/>
      <c r="I13" s="57"/>
      <c r="J13" s="171"/>
      <c r="K13" s="167"/>
      <c r="L13" s="58"/>
      <c r="M13" s="125"/>
      <c r="N13" s="69"/>
      <c r="O13" s="120"/>
      <c r="P13" s="121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4"/>
      <c r="D14" s="68"/>
      <c r="E14" s="69"/>
      <c r="F14" s="131" t="str">
        <f>'所属データ'!$G$3</f>
        <v>熊　本</v>
      </c>
      <c r="G14" s="57"/>
      <c r="H14" s="58"/>
      <c r="I14" s="57"/>
      <c r="J14" s="171"/>
      <c r="K14" s="167"/>
      <c r="L14" s="58"/>
      <c r="M14" s="125"/>
      <c r="N14" s="69"/>
      <c r="O14" s="120"/>
      <c r="P14" s="121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5"/>
      <c r="D15" s="70"/>
      <c r="E15" s="71"/>
      <c r="F15" s="132" t="str">
        <f>'所属データ'!$G$3</f>
        <v>熊　本</v>
      </c>
      <c r="G15" s="59"/>
      <c r="H15" s="60"/>
      <c r="I15" s="59"/>
      <c r="J15" s="172"/>
      <c r="K15" s="168"/>
      <c r="L15" s="60"/>
      <c r="M15" s="126"/>
      <c r="N15" s="152"/>
      <c r="O15" s="122"/>
      <c r="P15" s="123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3"/>
      <c r="D16" s="66"/>
      <c r="E16" s="67"/>
      <c r="F16" s="130" t="str">
        <f>'所属データ'!$G$3</f>
        <v>熊　本</v>
      </c>
      <c r="G16" s="55"/>
      <c r="H16" s="56"/>
      <c r="I16" s="55"/>
      <c r="J16" s="170"/>
      <c r="K16" s="166"/>
      <c r="L16" s="56"/>
      <c r="M16" s="124"/>
      <c r="N16" s="151"/>
      <c r="O16" s="118"/>
      <c r="P16" s="119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1" t="str">
        <f>'所属データ'!$G$3</f>
        <v>熊　本</v>
      </c>
      <c r="G17" s="57"/>
      <c r="H17" s="58"/>
      <c r="I17" s="57"/>
      <c r="J17" s="171"/>
      <c r="K17" s="167"/>
      <c r="L17" s="58"/>
      <c r="M17" s="125"/>
      <c r="N17" s="120"/>
      <c r="O17" s="120"/>
      <c r="P17" s="121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1" t="str">
        <f>'所属データ'!$G$3</f>
        <v>熊　本</v>
      </c>
      <c r="G18" s="57"/>
      <c r="H18" s="58"/>
      <c r="I18" s="57"/>
      <c r="J18" s="171"/>
      <c r="K18" s="167"/>
      <c r="L18" s="58"/>
      <c r="M18" s="125"/>
      <c r="N18" s="120"/>
      <c r="O18" s="120"/>
      <c r="P18" s="121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1" t="str">
        <f>'所属データ'!$G$3</f>
        <v>熊　本</v>
      </c>
      <c r="G19" s="57"/>
      <c r="H19" s="58"/>
      <c r="I19" s="57"/>
      <c r="J19" s="171"/>
      <c r="K19" s="167"/>
      <c r="L19" s="58"/>
      <c r="M19" s="125"/>
      <c r="N19" s="120"/>
      <c r="O19" s="120"/>
      <c r="P19" s="121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2" t="str">
        <f>'所属データ'!$G$3</f>
        <v>熊　本</v>
      </c>
      <c r="G20" s="59"/>
      <c r="H20" s="60"/>
      <c r="I20" s="59"/>
      <c r="J20" s="172"/>
      <c r="K20" s="168"/>
      <c r="L20" s="60"/>
      <c r="M20" s="126"/>
      <c r="N20" s="122"/>
      <c r="O20" s="122"/>
      <c r="P20" s="123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0" t="str">
        <f>'所属データ'!$G$3</f>
        <v>熊　本</v>
      </c>
      <c r="G21" s="55"/>
      <c r="H21" s="56"/>
      <c r="I21" s="55"/>
      <c r="J21" s="170"/>
      <c r="K21" s="166"/>
      <c r="L21" s="56"/>
      <c r="M21" s="124"/>
      <c r="N21" s="118"/>
      <c r="O21" s="118"/>
      <c r="P21" s="119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1" t="str">
        <f>'所属データ'!$G$3</f>
        <v>熊　本</v>
      </c>
      <c r="G22" s="57"/>
      <c r="H22" s="58"/>
      <c r="I22" s="57"/>
      <c r="J22" s="171"/>
      <c r="K22" s="167"/>
      <c r="L22" s="58"/>
      <c r="M22" s="125"/>
      <c r="N22" s="120"/>
      <c r="O22" s="120"/>
      <c r="P22" s="121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1" t="str">
        <f>'所属データ'!$G$3</f>
        <v>熊　本</v>
      </c>
      <c r="G23" s="57"/>
      <c r="H23" s="58"/>
      <c r="I23" s="57"/>
      <c r="J23" s="171"/>
      <c r="K23" s="167"/>
      <c r="L23" s="58"/>
      <c r="M23" s="125"/>
      <c r="N23" s="120"/>
      <c r="O23" s="120"/>
      <c r="P23" s="121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1" t="str">
        <f>'所属データ'!$G$3</f>
        <v>熊　本</v>
      </c>
      <c r="G24" s="57"/>
      <c r="H24" s="58"/>
      <c r="I24" s="57"/>
      <c r="J24" s="171"/>
      <c r="K24" s="167"/>
      <c r="L24" s="58"/>
      <c r="M24" s="125"/>
      <c r="N24" s="120"/>
      <c r="O24" s="120"/>
      <c r="P24" s="121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2" t="str">
        <f>'所属データ'!$G$3</f>
        <v>熊　本</v>
      </c>
      <c r="G25" s="59"/>
      <c r="H25" s="60"/>
      <c r="I25" s="59"/>
      <c r="J25" s="172"/>
      <c r="K25" s="168"/>
      <c r="L25" s="60"/>
      <c r="M25" s="126"/>
      <c r="N25" s="122"/>
      <c r="O25" s="122"/>
      <c r="P25" s="123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0" t="str">
        <f>'所属データ'!$G$3</f>
        <v>熊　本</v>
      </c>
      <c r="G26" s="55"/>
      <c r="H26" s="56"/>
      <c r="I26" s="55"/>
      <c r="J26" s="170"/>
      <c r="K26" s="166"/>
      <c r="L26" s="56"/>
      <c r="M26" s="124"/>
      <c r="N26" s="118"/>
      <c r="O26" s="118"/>
      <c r="P26" s="119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1" t="str">
        <f>'所属データ'!$G$3</f>
        <v>熊　本</v>
      </c>
      <c r="G27" s="57"/>
      <c r="H27" s="58"/>
      <c r="I27" s="57"/>
      <c r="J27" s="171"/>
      <c r="K27" s="167"/>
      <c r="L27" s="58"/>
      <c r="M27" s="125"/>
      <c r="N27" s="120"/>
      <c r="O27" s="120"/>
      <c r="P27" s="121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1" t="str">
        <f>'所属データ'!$G$3</f>
        <v>熊　本</v>
      </c>
      <c r="G28" s="57"/>
      <c r="H28" s="58"/>
      <c r="I28" s="57"/>
      <c r="J28" s="171"/>
      <c r="K28" s="167"/>
      <c r="L28" s="58"/>
      <c r="M28" s="125"/>
      <c r="N28" s="120"/>
      <c r="O28" s="120"/>
      <c r="P28" s="121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1" t="str">
        <f>'所属データ'!$G$3</f>
        <v>熊　本</v>
      </c>
      <c r="G29" s="57"/>
      <c r="H29" s="58"/>
      <c r="I29" s="57"/>
      <c r="J29" s="171"/>
      <c r="K29" s="167"/>
      <c r="L29" s="58"/>
      <c r="M29" s="125"/>
      <c r="N29" s="120"/>
      <c r="O29" s="120"/>
      <c r="P29" s="121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2" t="str">
        <f>'所属データ'!$G$3</f>
        <v>熊　本</v>
      </c>
      <c r="G30" s="59"/>
      <c r="H30" s="60"/>
      <c r="I30" s="59"/>
      <c r="J30" s="172"/>
      <c r="K30" s="168"/>
      <c r="L30" s="60"/>
      <c r="M30" s="126"/>
      <c r="N30" s="122"/>
      <c r="O30" s="122"/>
      <c r="P30" s="123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0" t="str">
        <f>'所属データ'!$G$3</f>
        <v>熊　本</v>
      </c>
      <c r="G31" s="55"/>
      <c r="H31" s="56"/>
      <c r="I31" s="55"/>
      <c r="J31" s="170"/>
      <c r="K31" s="166"/>
      <c r="L31" s="56"/>
      <c r="M31" s="124"/>
      <c r="N31" s="118"/>
      <c r="O31" s="118"/>
      <c r="P31" s="119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1" t="str">
        <f>'所属データ'!$G$3</f>
        <v>熊　本</v>
      </c>
      <c r="G32" s="57"/>
      <c r="H32" s="58"/>
      <c r="I32" s="57"/>
      <c r="J32" s="171"/>
      <c r="K32" s="167"/>
      <c r="L32" s="58"/>
      <c r="M32" s="125"/>
      <c r="N32" s="120"/>
      <c r="O32" s="120"/>
      <c r="P32" s="121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1" t="str">
        <f>'所属データ'!$G$3</f>
        <v>熊　本</v>
      </c>
      <c r="G33" s="57"/>
      <c r="H33" s="58"/>
      <c r="I33" s="57"/>
      <c r="J33" s="171"/>
      <c r="K33" s="167"/>
      <c r="L33" s="58"/>
      <c r="M33" s="125"/>
      <c r="N33" s="120"/>
      <c r="O33" s="120"/>
      <c r="P33" s="121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1" t="str">
        <f>'所属データ'!$G$3</f>
        <v>熊　本</v>
      </c>
      <c r="G34" s="57"/>
      <c r="H34" s="58"/>
      <c r="I34" s="57"/>
      <c r="J34" s="171"/>
      <c r="K34" s="167"/>
      <c r="L34" s="58"/>
      <c r="M34" s="125"/>
      <c r="N34" s="120"/>
      <c r="O34" s="120"/>
      <c r="P34" s="121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2" t="str">
        <f>'所属データ'!$G$3</f>
        <v>熊　本</v>
      </c>
      <c r="G35" s="59"/>
      <c r="H35" s="60"/>
      <c r="I35" s="59"/>
      <c r="J35" s="172"/>
      <c r="K35" s="168"/>
      <c r="L35" s="60"/>
      <c r="M35" s="126"/>
      <c r="N35" s="122"/>
      <c r="O35" s="122"/>
      <c r="P35" s="123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0" t="str">
        <f>'所属データ'!$G$3</f>
        <v>熊　本</v>
      </c>
      <c r="G36" s="55"/>
      <c r="H36" s="56"/>
      <c r="I36" s="55"/>
      <c r="J36" s="170"/>
      <c r="K36" s="166"/>
      <c r="L36" s="56"/>
      <c r="M36" s="124"/>
      <c r="N36" s="118"/>
      <c r="O36" s="118"/>
      <c r="P36" s="119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1" t="str">
        <f>'所属データ'!$G$3</f>
        <v>熊　本</v>
      </c>
      <c r="G37" s="57"/>
      <c r="H37" s="58"/>
      <c r="I37" s="57"/>
      <c r="J37" s="171"/>
      <c r="K37" s="167"/>
      <c r="L37" s="58"/>
      <c r="M37" s="125"/>
      <c r="N37" s="120"/>
      <c r="O37" s="120"/>
      <c r="P37" s="121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1" t="str">
        <f>'所属データ'!$G$3</f>
        <v>熊　本</v>
      </c>
      <c r="G38" s="57"/>
      <c r="H38" s="58"/>
      <c r="I38" s="57"/>
      <c r="J38" s="171"/>
      <c r="K38" s="167"/>
      <c r="L38" s="58"/>
      <c r="M38" s="125"/>
      <c r="N38" s="120"/>
      <c r="O38" s="120"/>
      <c r="P38" s="121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1" t="str">
        <f>'所属データ'!$G$3</f>
        <v>熊　本</v>
      </c>
      <c r="G39" s="57"/>
      <c r="H39" s="58"/>
      <c r="I39" s="57"/>
      <c r="J39" s="171"/>
      <c r="K39" s="167"/>
      <c r="L39" s="58"/>
      <c r="M39" s="125"/>
      <c r="N39" s="120"/>
      <c r="O39" s="120"/>
      <c r="P39" s="121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2" t="str">
        <f>'所属データ'!$G$3</f>
        <v>熊　本</v>
      </c>
      <c r="G40" s="59"/>
      <c r="H40" s="60"/>
      <c r="I40" s="59"/>
      <c r="J40" s="172"/>
      <c r="K40" s="168"/>
      <c r="L40" s="60"/>
      <c r="M40" s="126"/>
      <c r="N40" s="122"/>
      <c r="O40" s="122"/>
      <c r="P40" s="123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0" t="str">
        <f>'所属データ'!$G$3</f>
        <v>熊　本</v>
      </c>
      <c r="G41" s="55"/>
      <c r="H41" s="56"/>
      <c r="I41" s="55"/>
      <c r="J41" s="170"/>
      <c r="K41" s="166"/>
      <c r="L41" s="56"/>
      <c r="M41" s="124"/>
      <c r="N41" s="118"/>
      <c r="O41" s="118"/>
      <c r="P41" s="119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1" t="str">
        <f>'所属データ'!$G$3</f>
        <v>熊　本</v>
      </c>
      <c r="G42" s="57"/>
      <c r="H42" s="58"/>
      <c r="I42" s="57"/>
      <c r="J42" s="171"/>
      <c r="K42" s="167"/>
      <c r="L42" s="58"/>
      <c r="M42" s="125"/>
      <c r="N42" s="120"/>
      <c r="O42" s="120"/>
      <c r="P42" s="121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1" t="str">
        <f>'所属データ'!$G$3</f>
        <v>熊　本</v>
      </c>
      <c r="G43" s="57"/>
      <c r="H43" s="58"/>
      <c r="I43" s="57"/>
      <c r="J43" s="171"/>
      <c r="K43" s="167"/>
      <c r="L43" s="58"/>
      <c r="M43" s="125"/>
      <c r="N43" s="120"/>
      <c r="O43" s="120"/>
      <c r="P43" s="121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1" t="str">
        <f>'所属データ'!$G$3</f>
        <v>熊　本</v>
      </c>
      <c r="G44" s="57"/>
      <c r="H44" s="58"/>
      <c r="I44" s="57"/>
      <c r="J44" s="171"/>
      <c r="K44" s="167"/>
      <c r="L44" s="58"/>
      <c r="M44" s="125"/>
      <c r="N44" s="120"/>
      <c r="O44" s="120"/>
      <c r="P44" s="121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2" t="str">
        <f>'所属データ'!$G$3</f>
        <v>熊　本</v>
      </c>
      <c r="G45" s="59"/>
      <c r="H45" s="60"/>
      <c r="I45" s="59"/>
      <c r="J45" s="172"/>
      <c r="K45" s="168"/>
      <c r="L45" s="60"/>
      <c r="M45" s="126"/>
      <c r="N45" s="122"/>
      <c r="O45" s="122"/>
      <c r="P45" s="123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0" t="str">
        <f>'所属データ'!$G$3</f>
        <v>熊　本</v>
      </c>
      <c r="G46" s="55"/>
      <c r="H46" s="56"/>
      <c r="I46" s="55"/>
      <c r="J46" s="170"/>
      <c r="K46" s="166"/>
      <c r="L46" s="56"/>
      <c r="M46" s="124"/>
      <c r="N46" s="118"/>
      <c r="O46" s="118"/>
      <c r="P46" s="119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1" t="str">
        <f>'所属データ'!$G$3</f>
        <v>熊　本</v>
      </c>
      <c r="G47" s="57"/>
      <c r="H47" s="58"/>
      <c r="I47" s="57"/>
      <c r="J47" s="171"/>
      <c r="K47" s="167"/>
      <c r="L47" s="58"/>
      <c r="M47" s="125"/>
      <c r="N47" s="120"/>
      <c r="O47" s="120"/>
      <c r="P47" s="121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1" t="str">
        <f>'所属データ'!$G$3</f>
        <v>熊　本</v>
      </c>
      <c r="G48" s="57"/>
      <c r="H48" s="58"/>
      <c r="I48" s="57"/>
      <c r="J48" s="171"/>
      <c r="K48" s="167"/>
      <c r="L48" s="58"/>
      <c r="M48" s="125"/>
      <c r="N48" s="120"/>
      <c r="O48" s="120"/>
      <c r="P48" s="121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1" t="str">
        <f>'所属データ'!$G$3</f>
        <v>熊　本</v>
      </c>
      <c r="G49" s="57"/>
      <c r="H49" s="58"/>
      <c r="I49" s="57"/>
      <c r="J49" s="171"/>
      <c r="K49" s="167"/>
      <c r="L49" s="58"/>
      <c r="M49" s="125"/>
      <c r="N49" s="120"/>
      <c r="O49" s="120"/>
      <c r="P49" s="121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2" t="str">
        <f>'所属データ'!$G$3</f>
        <v>熊　本</v>
      </c>
      <c r="G50" s="59"/>
      <c r="H50" s="60"/>
      <c r="I50" s="59"/>
      <c r="J50" s="172"/>
      <c r="K50" s="168"/>
      <c r="L50" s="60"/>
      <c r="M50" s="126"/>
      <c r="N50" s="122"/>
      <c r="O50" s="122"/>
      <c r="P50" s="123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2.7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2.75" hidden="1">
      <c r="B54" s="117" t="str">
        <f>IF('所属データ'!$E$3="中学",C54,IF('所属データ'!$E$3="高校",E54,IF('所属データ'!$E$3="一般・大学",G54,IF('所属データ'!$E$3="小学",H54,""))))</f>
        <v>小６０ｍ</v>
      </c>
      <c r="C54" s="13" t="s">
        <v>161</v>
      </c>
      <c r="E54" s="13" t="s">
        <v>125</v>
      </c>
      <c r="G54" s="13" t="s">
        <v>125</v>
      </c>
      <c r="H54" s="13" t="s">
        <v>150</v>
      </c>
      <c r="J54" t="s">
        <v>57</v>
      </c>
      <c r="N54" s="27"/>
      <c r="O54" s="27"/>
      <c r="P54" s="27"/>
      <c r="T54" s="13"/>
      <c r="U54" s="13"/>
    </row>
    <row r="55" spans="2:21" ht="12.75" hidden="1">
      <c r="B55" s="117" t="str">
        <f>IF('所属データ'!$E$3="中学",C55,IF('所属データ'!$E$3="高校",E55,IF('所属データ'!$E$3="一般・大学",G55,IF('所属データ'!$E$3="小学",H55,""))))</f>
        <v>小１００ｍ</v>
      </c>
      <c r="C55" s="13" t="s">
        <v>160</v>
      </c>
      <c r="E55" s="13" t="s">
        <v>126</v>
      </c>
      <c r="G55" s="13" t="s">
        <v>126</v>
      </c>
      <c r="H55" s="13" t="s">
        <v>121</v>
      </c>
      <c r="I55" s="13" t="s">
        <v>110</v>
      </c>
      <c r="J55" t="s">
        <v>58</v>
      </c>
      <c r="U55" s="13"/>
    </row>
    <row r="56" spans="2:21" ht="12.75" hidden="1">
      <c r="B56" s="117" t="str">
        <f>IF('所属データ'!$E$3="中学",C56,IF('所属データ'!$E$3="高校",E56,IF('所属データ'!$E$3="一般・大学",G56,IF('所属データ'!$E$3="小学",H56,""))))</f>
        <v>小２００ｍ</v>
      </c>
      <c r="C56" s="13" t="s">
        <v>126</v>
      </c>
      <c r="E56" s="13" t="s">
        <v>149</v>
      </c>
      <c r="F56" s="16"/>
      <c r="G56" s="13" t="s">
        <v>149</v>
      </c>
      <c r="H56" s="13" t="s">
        <v>154</v>
      </c>
      <c r="I56" s="13" t="s">
        <v>111</v>
      </c>
      <c r="J56" t="s">
        <v>59</v>
      </c>
      <c r="U56" s="13"/>
    </row>
    <row r="57" spans="2:21" ht="12.75" hidden="1">
      <c r="B57" s="117" t="str">
        <f>IF('所属データ'!$E$3="中学",C57,IF('所属データ'!$E$3="高校",E57,IF('所属データ'!$E$3="一般・大学",G57,IF('所属データ'!$E$3="小学",H57,""))))</f>
        <v>小４００ｍ</v>
      </c>
      <c r="C57" s="13" t="s">
        <v>148</v>
      </c>
      <c r="E57" s="13" t="s">
        <v>131</v>
      </c>
      <c r="F57" s="16"/>
      <c r="G57" s="13" t="s">
        <v>131</v>
      </c>
      <c r="H57" s="13" t="s">
        <v>155</v>
      </c>
      <c r="I57" s="13" t="s">
        <v>112</v>
      </c>
      <c r="J57" t="s">
        <v>60</v>
      </c>
      <c r="U57" s="13"/>
    </row>
    <row r="58" spans="2:21" ht="12.75" hidden="1">
      <c r="B58" s="117" t="str">
        <f>IF('所属データ'!$E$3="中学",C58,IF('所属データ'!$E$3="高校",E58,IF('所属データ'!$E$3="一般・大学",G58,IF('所属データ'!$E$3="小学",H58,""))))</f>
        <v>小８００ｍ</v>
      </c>
      <c r="C58" s="13" t="s">
        <v>131</v>
      </c>
      <c r="E58" s="13" t="s">
        <v>127</v>
      </c>
      <c r="F58" s="16"/>
      <c r="G58" s="13" t="s">
        <v>127</v>
      </c>
      <c r="H58" s="13" t="s">
        <v>156</v>
      </c>
      <c r="I58" s="13" t="s">
        <v>113</v>
      </c>
      <c r="J58" t="s">
        <v>61</v>
      </c>
      <c r="U58" s="13"/>
    </row>
    <row r="59" spans="2:21" ht="12.75" hidden="1">
      <c r="B59" s="117" t="str">
        <f>IF('所属データ'!$E$3="中学",C59,IF('所属データ'!$E$3="高校",E59,IF('所属データ'!$E$3="一般・大学",G59,IF('所属データ'!$E$3="小学",H59,""))))</f>
        <v>小１５００ｍ</v>
      </c>
      <c r="C59" s="13" t="s">
        <v>127</v>
      </c>
      <c r="E59" s="13" t="s">
        <v>128</v>
      </c>
      <c r="F59" s="16"/>
      <c r="G59" s="13" t="s">
        <v>128</v>
      </c>
      <c r="H59" s="13" t="s">
        <v>157</v>
      </c>
      <c r="I59" s="13" t="s">
        <v>114</v>
      </c>
      <c r="J59" t="s">
        <v>62</v>
      </c>
      <c r="U59" s="13"/>
    </row>
    <row r="60" spans="2:21" ht="12.75" hidden="1">
      <c r="B60" s="117" t="str">
        <f>IF('所属データ'!$E$3="中学",C60,IF('所属データ'!$E$3="高校",E60,IF('所属データ'!$E$3="一般・大学",G60,IF('所属データ'!$E$3="小学",H60,""))))</f>
        <v>小走高跳</v>
      </c>
      <c r="C60" s="13" t="s">
        <v>129</v>
      </c>
      <c r="E60" s="13" t="s">
        <v>129</v>
      </c>
      <c r="F60" s="16"/>
      <c r="G60" s="13" t="s">
        <v>129</v>
      </c>
      <c r="H60" s="13" t="s">
        <v>158</v>
      </c>
      <c r="I60" s="13" t="s">
        <v>115</v>
      </c>
      <c r="J60" t="s">
        <v>63</v>
      </c>
      <c r="U60" s="13"/>
    </row>
    <row r="61" spans="2:21" ht="12.75" hidden="1">
      <c r="B61" s="117" t="str">
        <f>IF('所属データ'!$E$3="中学",C61,IF('所属データ'!$E$3="高校",E61,IF('所属データ'!$E$3="一般・大学",G61,IF('所属データ'!$E$3="小学",H61,""))))</f>
        <v>小走幅跳</v>
      </c>
      <c r="C61" s="13" t="s">
        <v>130</v>
      </c>
      <c r="E61" s="13" t="s">
        <v>130</v>
      </c>
      <c r="F61" s="16"/>
      <c r="G61" s="13" t="s">
        <v>130</v>
      </c>
      <c r="H61" s="13" t="s">
        <v>159</v>
      </c>
      <c r="I61" s="13" t="s">
        <v>116</v>
      </c>
      <c r="J61" t="s">
        <v>64</v>
      </c>
      <c r="U61" s="13"/>
    </row>
    <row r="62" spans="2:21" ht="12.75" hidden="1">
      <c r="B62" s="117" t="str">
        <f>IF('所属データ'!$E$3="中学",C62,IF('所属データ'!$E$3="高校",E62,IF('所属データ'!$E$3="一般・大学",G62,IF('所属データ'!$E$3="小学",H62,""))))</f>
        <v> ---</v>
      </c>
      <c r="C62" s="13" t="s">
        <v>122</v>
      </c>
      <c r="E62" s="13" t="s">
        <v>143</v>
      </c>
      <c r="G62" s="13" t="s">
        <v>144</v>
      </c>
      <c r="H62" s="13" t="s">
        <v>122</v>
      </c>
      <c r="I62" s="13" t="s">
        <v>117</v>
      </c>
      <c r="J62" t="s">
        <v>65</v>
      </c>
      <c r="U62" s="13"/>
    </row>
    <row r="63" spans="2:21" ht="12.75" hidden="1">
      <c r="B63" s="117" t="str">
        <f>IF('所属データ'!$E$3="中学",C63,IF('所属データ'!$E$3="高校",E63,IF('所属データ'!$E$3="一般・大学",G63,IF('所属データ'!$E$3="小学",H63,""))))</f>
        <v> ---</v>
      </c>
      <c r="C63" s="13" t="s">
        <v>122</v>
      </c>
      <c r="E63" s="13" t="s">
        <v>122</v>
      </c>
      <c r="F63" s="16"/>
      <c r="G63" s="13" t="s">
        <v>122</v>
      </c>
      <c r="H63" s="13" t="s">
        <v>122</v>
      </c>
      <c r="I63" s="13" t="s">
        <v>118</v>
      </c>
      <c r="J63" t="s">
        <v>66</v>
      </c>
      <c r="U63" s="13"/>
    </row>
    <row r="64" spans="2:21" ht="12.75" hidden="1">
      <c r="B64" s="117" t="str">
        <f>IF('所属データ'!$E$3="中学",C64,IF('所属データ'!$E$3="高校",E64,IF('所属データ'!$E$3="一般・大学",G64,IF('所属データ'!$E$3="小学",H64,""))))</f>
        <v> ---</v>
      </c>
      <c r="C64" s="13" t="s">
        <v>132</v>
      </c>
      <c r="E64" s="13" t="s">
        <v>122</v>
      </c>
      <c r="F64" s="16"/>
      <c r="G64" s="13" t="s">
        <v>122</v>
      </c>
      <c r="H64" s="13" t="s">
        <v>123</v>
      </c>
      <c r="J64" t="s">
        <v>67</v>
      </c>
      <c r="U64" s="13"/>
    </row>
    <row r="65" spans="2:21" ht="12.75" hidden="1">
      <c r="B65" s="117" t="str">
        <f>IF('所属データ'!$E$3="中学",C65,IF('所属データ'!$E$3="高校",E65,IF('所属データ'!$E$3="一般・大学",G65,IF('所属データ'!$E$3="小学",H65,""))))</f>
        <v> ---</v>
      </c>
      <c r="C65" s="13" t="s">
        <v>123</v>
      </c>
      <c r="E65" s="13" t="s">
        <v>123</v>
      </c>
      <c r="F65" s="16"/>
      <c r="G65" s="13" t="s">
        <v>122</v>
      </c>
      <c r="H65" s="13" t="s">
        <v>123</v>
      </c>
      <c r="J65" t="s">
        <v>68</v>
      </c>
      <c r="U65" s="13"/>
    </row>
    <row r="66" spans="2:21" ht="12.75" hidden="1">
      <c r="B66" s="117" t="str">
        <f>IF('所属データ'!$E$3="中学",C66,IF('所属データ'!$E$3="高校",E66,IF('所属データ'!$E$3="一般・大学",G66,IF('所属データ'!$E$3="小学",H66,""))))</f>
        <v> ---</v>
      </c>
      <c r="C66" s="13" t="s">
        <v>123</v>
      </c>
      <c r="E66" s="13" t="s">
        <v>123</v>
      </c>
      <c r="F66" s="16"/>
      <c r="G66" s="13" t="s">
        <v>123</v>
      </c>
      <c r="H66" s="13" t="s">
        <v>123</v>
      </c>
      <c r="J66" t="s">
        <v>69</v>
      </c>
      <c r="U66" s="13"/>
    </row>
    <row r="67" spans="2:21" ht="12.75" hidden="1">
      <c r="B67" s="117" t="str">
        <f>IF('所属データ'!$E$3="中学",C67,IF('所属データ'!$E$3="高校",E67,IF('所属データ'!$E$3="一般・大学",G67,IF('所属データ'!$E$3="小学",H67,""))))</f>
        <v> ---</v>
      </c>
      <c r="C67" s="13" t="s">
        <v>123</v>
      </c>
      <c r="E67" s="13" t="s">
        <v>123</v>
      </c>
      <c r="F67" s="16"/>
      <c r="G67" s="13" t="s">
        <v>123</v>
      </c>
      <c r="H67" s="13" t="s">
        <v>123</v>
      </c>
      <c r="J67" t="s">
        <v>70</v>
      </c>
      <c r="U67" s="13"/>
    </row>
    <row r="68" spans="2:21" ht="12.75" hidden="1">
      <c r="B68" s="117" t="str">
        <f>IF('所属データ'!$E$3="中学",C68,IF('所属データ'!$E$3="高校",E68,IF('所属データ'!$E$3="一般・大学",G68,IF('所属データ'!$E$3="小学",H68,""))))</f>
        <v> ---</v>
      </c>
      <c r="C68" s="13" t="s">
        <v>123</v>
      </c>
      <c r="E68" s="13" t="s">
        <v>123</v>
      </c>
      <c r="F68" s="16"/>
      <c r="G68" s="13" t="s">
        <v>123</v>
      </c>
      <c r="H68" s="13" t="s">
        <v>123</v>
      </c>
      <c r="J68" t="s">
        <v>71</v>
      </c>
      <c r="N68" s="27"/>
      <c r="O68" s="27"/>
      <c r="P68" s="27"/>
      <c r="T68" s="13"/>
      <c r="U68" s="13"/>
    </row>
    <row r="69" spans="2:21" ht="12.75" hidden="1">
      <c r="B69" s="117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2.75" hidden="1">
      <c r="B70" s="117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2.75" hidden="1">
      <c r="B71" s="117">
        <f>IF('所属データ'!$E$3="中学",C71,IF('所属データ'!$E$3="高校",E71,G71))</f>
        <v>0</v>
      </c>
      <c r="J71" t="s">
        <v>74</v>
      </c>
    </row>
    <row r="72" spans="2:10" ht="12.75" hidden="1">
      <c r="B72" s="117">
        <f>IF('所属データ'!$E$3="中学",C72,IF('所属データ'!$E$3="高校",E72,G72))</f>
        <v>0</v>
      </c>
      <c r="J72" t="s">
        <v>75</v>
      </c>
    </row>
    <row r="73" spans="2:10" ht="12.75" hidden="1">
      <c r="B73" s="117">
        <f>IF('所属データ'!$E$3="中学",C73,IF('所属データ'!$E$3="高校",E73,G73))</f>
        <v>0</v>
      </c>
      <c r="J73" t="s">
        <v>76</v>
      </c>
    </row>
    <row r="74" spans="2:10" ht="12.75" hidden="1">
      <c r="B74" s="117">
        <f>IF('所属データ'!$E$3="中学",C74,IF('所属データ'!$E$3="高校",E74,G74))</f>
        <v>0</v>
      </c>
      <c r="J74" t="s">
        <v>77</v>
      </c>
    </row>
    <row r="75" spans="2:10" ht="12.75" hidden="1">
      <c r="B75" s="117">
        <f>IF('所属データ'!$E$3="中学",C75,IF('所属データ'!$E$3="高校",E75,G75))</f>
        <v>0</v>
      </c>
      <c r="J75" t="s">
        <v>78</v>
      </c>
    </row>
    <row r="76" spans="2:10" ht="12.75" hidden="1">
      <c r="B76" s="117">
        <f>IF('所属データ'!$E$3="中学",C76,IF('所属データ'!$E$3="高校",E76,G76))</f>
        <v>0</v>
      </c>
      <c r="J76" t="s">
        <v>79</v>
      </c>
    </row>
    <row r="77" spans="2:10" ht="12.75" hidden="1">
      <c r="B77" s="117">
        <f>IF('所属データ'!$E$3="中学",C77,IF('所属データ'!$E$3="高校",E77,G77))</f>
        <v>0</v>
      </c>
      <c r="J77" t="s">
        <v>80</v>
      </c>
    </row>
    <row r="78" spans="2:10" ht="12.75" hidden="1">
      <c r="B78" s="117">
        <f>IF('所属データ'!$E$3="中学",C78,IF('所属データ'!$E$3="高校",E78,G78))</f>
        <v>0</v>
      </c>
      <c r="J78" t="s">
        <v>81</v>
      </c>
    </row>
    <row r="79" spans="2:10" ht="12.75" hidden="1">
      <c r="B79" s="117">
        <f>IF('所属データ'!$E$3="中学",C79,IF('所属データ'!$E$3="高校",E79,G79))</f>
        <v>0</v>
      </c>
      <c r="J79" t="s">
        <v>82</v>
      </c>
    </row>
    <row r="80" spans="2:10" ht="12.75" hidden="1">
      <c r="B80" s="117">
        <f>IF('所属データ'!$E$3="中学",C80,IF('所属データ'!$E$3="高校",E80,G80))</f>
        <v>0</v>
      </c>
      <c r="J80" t="s">
        <v>83</v>
      </c>
    </row>
    <row r="81" ht="12.75" hidden="1">
      <c r="J81" t="s">
        <v>84</v>
      </c>
    </row>
    <row r="82" ht="12.75" hidden="1">
      <c r="J82" t="s">
        <v>85</v>
      </c>
    </row>
    <row r="83" ht="12.75" hidden="1">
      <c r="J83" t="s">
        <v>86</v>
      </c>
    </row>
    <row r="84" ht="12.75" hidden="1">
      <c r="J84" t="s">
        <v>87</v>
      </c>
    </row>
    <row r="85" ht="12.75" hidden="1">
      <c r="J85" t="s">
        <v>88</v>
      </c>
    </row>
    <row r="86" ht="12.75" hidden="1">
      <c r="J86" t="s">
        <v>89</v>
      </c>
    </row>
    <row r="87" ht="12.75" hidden="1">
      <c r="J87" t="s">
        <v>90</v>
      </c>
    </row>
    <row r="88" ht="12.75" hidden="1">
      <c r="J88" t="s">
        <v>91</v>
      </c>
    </row>
    <row r="89" ht="12.75" hidden="1">
      <c r="J89" t="s">
        <v>92</v>
      </c>
    </row>
    <row r="90" ht="12.75" hidden="1">
      <c r="J90" t="s">
        <v>93</v>
      </c>
    </row>
    <row r="91" ht="12.75" hidden="1">
      <c r="J91" t="s">
        <v>94</v>
      </c>
    </row>
    <row r="92" ht="12.75" hidden="1">
      <c r="J92" t="s">
        <v>95</v>
      </c>
    </row>
    <row r="93" ht="12.75" hidden="1">
      <c r="J93" t="s">
        <v>96</v>
      </c>
    </row>
    <row r="94" ht="12.75" hidden="1">
      <c r="J94" t="s">
        <v>97</v>
      </c>
    </row>
    <row r="95" ht="12.75" hidden="1">
      <c r="J95" t="s">
        <v>98</v>
      </c>
    </row>
    <row r="96" ht="12.75" hidden="1">
      <c r="J96" t="s">
        <v>99</v>
      </c>
    </row>
    <row r="97" ht="12.75" hidden="1">
      <c r="J97" t="s">
        <v>100</v>
      </c>
    </row>
    <row r="98" ht="12.75" hidden="1">
      <c r="J98" t="s">
        <v>101</v>
      </c>
    </row>
    <row r="99" ht="12.75" hidden="1">
      <c r="J99" t="s">
        <v>102</v>
      </c>
    </row>
  </sheetData>
  <sheetProtection sheet="1" selectLockedCells="1"/>
  <mergeCells count="11">
    <mergeCell ref="F4:F5"/>
    <mergeCell ref="K4:L4"/>
    <mergeCell ref="G4:H4"/>
    <mergeCell ref="M3:P3"/>
    <mergeCell ref="A1:B2"/>
    <mergeCell ref="A3:C3"/>
    <mergeCell ref="A4:A5"/>
    <mergeCell ref="B4:B5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玉代 津志田</cp:lastModifiedBy>
  <cp:lastPrinted>2022-06-26T07:34:15Z</cp:lastPrinted>
  <dcterms:created xsi:type="dcterms:W3CDTF">2002-06-02T12:37:11Z</dcterms:created>
  <dcterms:modified xsi:type="dcterms:W3CDTF">2024-03-22T12:49:24Z</dcterms:modified>
  <cp:category/>
  <cp:version/>
  <cp:contentType/>
  <cp:contentStatus/>
</cp:coreProperties>
</file>